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a438f23e9f5a933/Desktop/"/>
    </mc:Choice>
  </mc:AlternateContent>
  <xr:revisionPtr revIDLastSave="19" documentId="8_{C926BDA0-D749-4657-85D0-C7544C574FBF}" xr6:coauthVersionLast="47" xr6:coauthVersionMax="47" xr10:uidLastSave="{B10F20FF-D171-4E58-9565-DDB141AFF7FB}"/>
  <bookViews>
    <workbookView xWindow="84" yWindow="108" windowWidth="22812" windowHeight="11784" tabRatio="500" firstSheet="2" activeTab="2" xr2:uid="{00000000-000D-0000-FFFF-FFFF00000000}"/>
  </bookViews>
  <sheets>
    <sheet name="Winners" sheetId="1" state="hidden" r:id="rId1"/>
    <sheet name="Members Data" sheetId="2" state="hidden" r:id="rId2"/>
    <sheet name="Workers 1 - 10" sheetId="3" r:id="rId3"/>
    <sheet name="Ring 2 11,12, 21 - 26" sheetId="4" r:id="rId4"/>
    <sheet name="Novelties 13 - 18" sheetId="5" r:id="rId5"/>
    <sheet name="Ring 3 27 - 41" sheetId="7" r:id="rId6"/>
    <sheet name="Ring 4 42 - 55,19,20" sheetId="8" r:id="rId7"/>
    <sheet name="Ridden Ring Overall" sheetId="9" state="hidden" r:id="rId8"/>
  </sheets>
  <definedNames>
    <definedName name="_xlnm._FilterDatabase" localSheetId="1" hidden="1">'Members Data'!$A$1:$D$280</definedName>
    <definedName name="_xlnm._FilterDatabase" localSheetId="7" hidden="1">'Ridden Ring Overall'!$A$1:$P$307</definedName>
    <definedName name="_xlnm.Print_Area" localSheetId="3">'Ring 2 11,12, 21 - 26'!$A$1:$L$25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711904845" val="1068" rev="124" revOS="4" revMin="124" revMax="0"/>
      <pm:docPrefs xmlns:pm="smNativeData" id="1711904845" fixedDigits="0" showNotice="1" showFrameBounds="1" autoChart="1" recalcOnPrint="1" recalcOnCopy="1" finalRounding="1" compatTextArt="1" tab="567" useDefinedPrintRange="1" printArea="currentSheet"/>
      <pm:compatibility xmlns:pm="smNativeData" id="1711904845" overlapCells="1"/>
      <pm:defCurrency xmlns:pm="smNativeData" id="1711904845"/>
    </ext>
  </extLst>
</workbook>
</file>

<file path=xl/calcChain.xml><?xml version="1.0" encoding="utf-8"?>
<calcChain xmlns="http://schemas.openxmlformats.org/spreadsheetml/2006/main">
  <c r="C82" i="3" l="1"/>
  <c r="E215" i="7"/>
  <c r="E216" i="7"/>
  <c r="E217" i="7"/>
  <c r="C215" i="7"/>
  <c r="C216" i="7"/>
  <c r="C217" i="7"/>
  <c r="F320" i="7"/>
  <c r="F321" i="7"/>
  <c r="E321" i="7"/>
  <c r="D321" i="7"/>
  <c r="C321" i="7"/>
  <c r="E320" i="7"/>
  <c r="D320" i="7"/>
  <c r="C320" i="7"/>
  <c r="F99" i="3"/>
  <c r="F100" i="3"/>
  <c r="F101" i="3"/>
  <c r="F102" i="3"/>
  <c r="F103" i="3"/>
  <c r="F104" i="3"/>
  <c r="F105" i="3"/>
  <c r="F106" i="3"/>
  <c r="F107" i="3"/>
  <c r="F108" i="3"/>
  <c r="F98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F94" i="3"/>
  <c r="E94" i="3"/>
  <c r="D94" i="3"/>
  <c r="C94" i="3"/>
  <c r="E8" i="8"/>
  <c r="E76" i="5" l="1"/>
  <c r="E137" i="7"/>
  <c r="D137" i="7"/>
  <c r="C137" i="7"/>
  <c r="E138" i="7"/>
  <c r="D138" i="7"/>
  <c r="C138" i="7"/>
  <c r="E354" i="8"/>
  <c r="D354" i="8"/>
  <c r="C354" i="8"/>
  <c r="E135" i="5"/>
  <c r="D135" i="5"/>
  <c r="C135" i="5"/>
  <c r="F135" i="5"/>
  <c r="F350" i="8"/>
  <c r="E350" i="8"/>
  <c r="D350" i="8"/>
  <c r="C350" i="8"/>
  <c r="C229" i="8"/>
  <c r="C260" i="8"/>
  <c r="E103" i="8"/>
  <c r="D433" i="7"/>
  <c r="D3" i="7"/>
  <c r="D4" i="7"/>
  <c r="D5" i="7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5" i="3"/>
  <c r="F96" i="3"/>
  <c r="F97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57" i="3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1" i="8"/>
  <c r="F352" i="8"/>
  <c r="F353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" i="8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3" i="7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3" i="4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3" i="3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6" i="5"/>
  <c r="F3" i="5"/>
  <c r="E134" i="3"/>
  <c r="C91" i="3"/>
  <c r="C27" i="3"/>
  <c r="D27" i="3"/>
  <c r="E27" i="3"/>
  <c r="C28" i="3"/>
  <c r="D28" i="3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C33" i="3"/>
  <c r="D33" i="3"/>
  <c r="E33" i="3"/>
  <c r="C34" i="3"/>
  <c r="D34" i="3"/>
  <c r="E34" i="3"/>
  <c r="C35" i="3"/>
  <c r="D35" i="3"/>
  <c r="E35" i="3"/>
  <c r="C36" i="3"/>
  <c r="D36" i="3"/>
  <c r="E36" i="3"/>
  <c r="C37" i="3"/>
  <c r="D37" i="3"/>
  <c r="E37" i="3"/>
  <c r="C38" i="3"/>
  <c r="D38" i="3"/>
  <c r="E38" i="3"/>
  <c r="C39" i="3"/>
  <c r="D39" i="3"/>
  <c r="E39" i="3"/>
  <c r="C40" i="3"/>
  <c r="D40" i="3"/>
  <c r="E40" i="3"/>
  <c r="C41" i="3"/>
  <c r="D41" i="3"/>
  <c r="E41" i="3"/>
  <c r="C42" i="3"/>
  <c r="D42" i="3"/>
  <c r="E42" i="3"/>
  <c r="C43" i="3"/>
  <c r="D43" i="3"/>
  <c r="E43" i="3"/>
  <c r="C44" i="3"/>
  <c r="D44" i="3"/>
  <c r="E44" i="3"/>
  <c r="C45" i="3"/>
  <c r="D45" i="3"/>
  <c r="E45" i="3"/>
  <c r="C46" i="3"/>
  <c r="D46" i="3"/>
  <c r="E46" i="3"/>
  <c r="C47" i="3"/>
  <c r="D47" i="3"/>
  <c r="E47" i="3"/>
  <c r="E329" i="8"/>
  <c r="D38" i="8"/>
  <c r="D200" i="8"/>
  <c r="D3" i="3"/>
  <c r="D7" i="7"/>
  <c r="E93" i="7"/>
  <c r="D93" i="7"/>
  <c r="C93" i="7"/>
  <c r="E92" i="7"/>
  <c r="D92" i="7"/>
  <c r="C92" i="7"/>
  <c r="E91" i="7"/>
  <c r="D91" i="7"/>
  <c r="C91" i="7"/>
  <c r="E90" i="7"/>
  <c r="D90" i="7"/>
  <c r="C90" i="7"/>
  <c r="E89" i="7"/>
  <c r="D89" i="7"/>
  <c r="C89" i="7"/>
  <c r="E88" i="7"/>
  <c r="D88" i="7"/>
  <c r="C88" i="7"/>
  <c r="E87" i="7"/>
  <c r="D87" i="7"/>
  <c r="C87" i="7"/>
  <c r="E86" i="7"/>
  <c r="D86" i="7"/>
  <c r="C86" i="7"/>
  <c r="E85" i="7"/>
  <c r="D85" i="7"/>
  <c r="C85" i="7"/>
  <c r="E84" i="7"/>
  <c r="D84" i="7"/>
  <c r="C84" i="7"/>
  <c r="E83" i="7"/>
  <c r="D83" i="7"/>
  <c r="C83" i="7"/>
  <c r="E82" i="7"/>
  <c r="D82" i="7"/>
  <c r="C82" i="7"/>
  <c r="E81" i="7"/>
  <c r="D81" i="7"/>
  <c r="C81" i="7"/>
  <c r="E80" i="7"/>
  <c r="D80" i="7"/>
  <c r="C80" i="7"/>
  <c r="E79" i="7"/>
  <c r="D79" i="7"/>
  <c r="C79" i="7"/>
  <c r="E78" i="7"/>
  <c r="D78" i="7"/>
  <c r="C78" i="7"/>
  <c r="E77" i="7"/>
  <c r="D77" i="7"/>
  <c r="C77" i="7"/>
  <c r="E76" i="7"/>
  <c r="D76" i="7"/>
  <c r="C76" i="7"/>
  <c r="E75" i="7"/>
  <c r="D75" i="7"/>
  <c r="C75" i="7"/>
  <c r="E74" i="7"/>
  <c r="D74" i="7"/>
  <c r="C74" i="7"/>
  <c r="E73" i="7"/>
  <c r="D73" i="7"/>
  <c r="C73" i="7"/>
  <c r="E49" i="7"/>
  <c r="D49" i="7"/>
  <c r="C49" i="7"/>
  <c r="E48" i="7"/>
  <c r="D48" i="7"/>
  <c r="C48" i="7"/>
  <c r="E47" i="7"/>
  <c r="D47" i="7"/>
  <c r="C47" i="7"/>
  <c r="E46" i="7"/>
  <c r="D46" i="7"/>
  <c r="C46" i="7"/>
  <c r="E45" i="7"/>
  <c r="D45" i="7"/>
  <c r="C45" i="7"/>
  <c r="E44" i="7"/>
  <c r="D44" i="7"/>
  <c r="C44" i="7"/>
  <c r="E43" i="7"/>
  <c r="D43" i="7"/>
  <c r="C43" i="7"/>
  <c r="E42" i="7"/>
  <c r="D42" i="7"/>
  <c r="C42" i="7"/>
  <c r="E41" i="7"/>
  <c r="D41" i="7"/>
  <c r="C41" i="7"/>
  <c r="E40" i="7"/>
  <c r="D40" i="7"/>
  <c r="C40" i="7"/>
  <c r="E39" i="7"/>
  <c r="D39" i="7"/>
  <c r="C39" i="7"/>
  <c r="E38" i="7"/>
  <c r="D38" i="7"/>
  <c r="C38" i="7"/>
  <c r="E37" i="7"/>
  <c r="D37" i="7"/>
  <c r="C37" i="7"/>
  <c r="E36" i="7"/>
  <c r="D36" i="7"/>
  <c r="C36" i="7"/>
  <c r="E35" i="7"/>
  <c r="D35" i="7"/>
  <c r="C35" i="7"/>
  <c r="E34" i="7"/>
  <c r="D34" i="7"/>
  <c r="C34" i="7"/>
  <c r="E33" i="7"/>
  <c r="D33" i="7"/>
  <c r="C33" i="7"/>
  <c r="E32" i="7"/>
  <c r="D32" i="7"/>
  <c r="C32" i="7"/>
  <c r="E31" i="7"/>
  <c r="D31" i="7"/>
  <c r="C31" i="7"/>
  <c r="E30" i="7"/>
  <c r="D30" i="7"/>
  <c r="C30" i="7"/>
  <c r="E29" i="7"/>
  <c r="D29" i="7"/>
  <c r="C29" i="7"/>
  <c r="E28" i="7"/>
  <c r="D28" i="7"/>
  <c r="C28" i="7"/>
  <c r="E27" i="7"/>
  <c r="D27" i="7"/>
  <c r="C27" i="7"/>
  <c r="A3" i="9" a="1"/>
  <c r="A3" i="9" s="1"/>
  <c r="E356" i="8"/>
  <c r="D356" i="8"/>
  <c r="C356" i="8"/>
  <c r="E355" i="8"/>
  <c r="D355" i="8"/>
  <c r="C355" i="8"/>
  <c r="E353" i="8"/>
  <c r="D353" i="8"/>
  <c r="C353" i="8"/>
  <c r="E352" i="8"/>
  <c r="D352" i="8"/>
  <c r="C352" i="8"/>
  <c r="E351" i="8"/>
  <c r="D351" i="8"/>
  <c r="C351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E291" i="8"/>
  <c r="D291" i="8"/>
  <c r="C291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1" i="8"/>
  <c r="D201" i="8"/>
  <c r="C201" i="8"/>
  <c r="E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E13" i="8"/>
  <c r="D13" i="8"/>
  <c r="C13" i="8"/>
  <c r="E12" i="8"/>
  <c r="D12" i="8"/>
  <c r="C12" i="8"/>
  <c r="E11" i="8"/>
  <c r="D11" i="8"/>
  <c r="C11" i="8"/>
  <c r="E10" i="8"/>
  <c r="D10" i="8"/>
  <c r="C10" i="8"/>
  <c r="E9" i="8"/>
  <c r="D9" i="8"/>
  <c r="C9" i="8"/>
  <c r="D8" i="8"/>
  <c r="C8" i="8"/>
  <c r="E7" i="8"/>
  <c r="D7" i="8"/>
  <c r="C7" i="8"/>
  <c r="E6" i="8"/>
  <c r="D6" i="8"/>
  <c r="C6" i="8"/>
  <c r="E5" i="8"/>
  <c r="D5" i="8"/>
  <c r="C5" i="8"/>
  <c r="E4" i="8"/>
  <c r="D4" i="8"/>
  <c r="C4" i="8"/>
  <c r="E3" i="8"/>
  <c r="D3" i="8"/>
  <c r="C3" i="8"/>
  <c r="E468" i="7"/>
  <c r="D468" i="7"/>
  <c r="C468" i="7"/>
  <c r="E467" i="7"/>
  <c r="D467" i="7"/>
  <c r="C467" i="7"/>
  <c r="E466" i="7"/>
  <c r="D466" i="7"/>
  <c r="C466" i="7"/>
  <c r="E465" i="7"/>
  <c r="D465" i="7"/>
  <c r="C465" i="7"/>
  <c r="E464" i="7"/>
  <c r="D464" i="7"/>
  <c r="C464" i="7"/>
  <c r="E463" i="7"/>
  <c r="D463" i="7"/>
  <c r="C463" i="7"/>
  <c r="E462" i="7"/>
  <c r="D462" i="7"/>
  <c r="C462" i="7"/>
  <c r="E461" i="7"/>
  <c r="D461" i="7"/>
  <c r="C461" i="7"/>
  <c r="E460" i="7"/>
  <c r="D460" i="7"/>
  <c r="C460" i="7"/>
  <c r="E459" i="7"/>
  <c r="D459" i="7"/>
  <c r="C459" i="7"/>
  <c r="E458" i="7"/>
  <c r="D458" i="7"/>
  <c r="C458" i="7"/>
  <c r="E457" i="7"/>
  <c r="D457" i="7"/>
  <c r="C457" i="7"/>
  <c r="E456" i="7"/>
  <c r="D456" i="7"/>
  <c r="C456" i="7"/>
  <c r="E455" i="7"/>
  <c r="D455" i="7"/>
  <c r="C455" i="7"/>
  <c r="E454" i="7"/>
  <c r="D454" i="7"/>
  <c r="C454" i="7"/>
  <c r="E453" i="7"/>
  <c r="D453" i="7"/>
  <c r="C453" i="7"/>
  <c r="E451" i="7"/>
  <c r="D451" i="7"/>
  <c r="C451" i="7"/>
  <c r="E450" i="7"/>
  <c r="D450" i="7"/>
  <c r="C450" i="7"/>
  <c r="E449" i="7"/>
  <c r="E448" i="7"/>
  <c r="D448" i="7"/>
  <c r="C448" i="7"/>
  <c r="E446" i="7"/>
  <c r="D446" i="7"/>
  <c r="C446" i="7"/>
  <c r="E445" i="7"/>
  <c r="D445" i="7"/>
  <c r="C445" i="7"/>
  <c r="E444" i="7"/>
  <c r="D444" i="7"/>
  <c r="C444" i="7"/>
  <c r="E443" i="7"/>
  <c r="D443" i="7"/>
  <c r="C443" i="7"/>
  <c r="E442" i="7"/>
  <c r="D442" i="7"/>
  <c r="C442" i="7"/>
  <c r="E441" i="7"/>
  <c r="D441" i="7"/>
  <c r="C441" i="7"/>
  <c r="E440" i="7"/>
  <c r="D440" i="7"/>
  <c r="C440" i="7"/>
  <c r="E439" i="7"/>
  <c r="D439" i="7"/>
  <c r="C439" i="7"/>
  <c r="E438" i="7"/>
  <c r="D438" i="7"/>
  <c r="C438" i="7"/>
  <c r="E437" i="7"/>
  <c r="D437" i="7"/>
  <c r="C437" i="7"/>
  <c r="E436" i="7"/>
  <c r="D436" i="7"/>
  <c r="C436" i="7"/>
  <c r="E435" i="7"/>
  <c r="D435" i="7"/>
  <c r="C435" i="7"/>
  <c r="E434" i="7"/>
  <c r="D434" i="7"/>
  <c r="C434" i="7"/>
  <c r="E433" i="7"/>
  <c r="C433" i="7"/>
  <c r="E432" i="7"/>
  <c r="D432" i="7"/>
  <c r="C432" i="7"/>
  <c r="E431" i="7"/>
  <c r="D431" i="7"/>
  <c r="C431" i="7"/>
  <c r="E430" i="7"/>
  <c r="D430" i="7"/>
  <c r="C430" i="7"/>
  <c r="E429" i="7"/>
  <c r="D429" i="7"/>
  <c r="C429" i="7"/>
  <c r="E428" i="7"/>
  <c r="D428" i="7"/>
  <c r="C428" i="7"/>
  <c r="E427" i="7"/>
  <c r="D427" i="7"/>
  <c r="C427" i="7"/>
  <c r="E426" i="7"/>
  <c r="D426" i="7"/>
  <c r="C426" i="7"/>
  <c r="E424" i="7"/>
  <c r="D424" i="7"/>
  <c r="C424" i="7"/>
  <c r="E423" i="7"/>
  <c r="D423" i="7"/>
  <c r="C423" i="7"/>
  <c r="E422" i="7"/>
  <c r="D422" i="7"/>
  <c r="C422" i="7"/>
  <c r="E421" i="7"/>
  <c r="D421" i="7"/>
  <c r="C421" i="7"/>
  <c r="E420" i="7"/>
  <c r="D420" i="7"/>
  <c r="C420" i="7"/>
  <c r="E419" i="7"/>
  <c r="D419" i="7"/>
  <c r="C419" i="7"/>
  <c r="E418" i="7"/>
  <c r="D418" i="7"/>
  <c r="C418" i="7"/>
  <c r="E417" i="7"/>
  <c r="D417" i="7"/>
  <c r="C417" i="7"/>
  <c r="E416" i="7"/>
  <c r="D416" i="7"/>
  <c r="C416" i="7"/>
  <c r="E415" i="7"/>
  <c r="D415" i="7"/>
  <c r="C415" i="7"/>
  <c r="E414" i="7"/>
  <c r="D414" i="7"/>
  <c r="C414" i="7"/>
  <c r="E413" i="7"/>
  <c r="D413" i="7"/>
  <c r="C413" i="7"/>
  <c r="E412" i="7"/>
  <c r="D412" i="7"/>
  <c r="C412" i="7"/>
  <c r="E411" i="7"/>
  <c r="D411" i="7"/>
  <c r="C411" i="7"/>
  <c r="E410" i="7"/>
  <c r="D410" i="7"/>
  <c r="C410" i="7"/>
  <c r="E409" i="7"/>
  <c r="D409" i="7"/>
  <c r="C409" i="7"/>
  <c r="E408" i="7"/>
  <c r="D408" i="7"/>
  <c r="C408" i="7"/>
  <c r="E407" i="7"/>
  <c r="D407" i="7"/>
  <c r="C407" i="7"/>
  <c r="E406" i="7"/>
  <c r="D406" i="7"/>
  <c r="C406" i="7"/>
  <c r="E405" i="7"/>
  <c r="D405" i="7"/>
  <c r="C405" i="7"/>
  <c r="E404" i="7"/>
  <c r="D404" i="7"/>
  <c r="C404" i="7"/>
  <c r="E402" i="7"/>
  <c r="D402" i="7"/>
  <c r="C402" i="7"/>
  <c r="E401" i="7"/>
  <c r="D401" i="7"/>
  <c r="C401" i="7"/>
  <c r="E400" i="7"/>
  <c r="D400" i="7"/>
  <c r="C400" i="7"/>
  <c r="E399" i="7"/>
  <c r="D399" i="7"/>
  <c r="C399" i="7"/>
  <c r="E398" i="7"/>
  <c r="D398" i="7"/>
  <c r="C398" i="7"/>
  <c r="E397" i="7"/>
  <c r="D397" i="7"/>
  <c r="C397" i="7"/>
  <c r="E396" i="7"/>
  <c r="D396" i="7"/>
  <c r="C396" i="7"/>
  <c r="E395" i="7"/>
  <c r="D395" i="7"/>
  <c r="C395" i="7"/>
  <c r="E394" i="7"/>
  <c r="D394" i="7"/>
  <c r="C394" i="7"/>
  <c r="E393" i="7"/>
  <c r="D393" i="7"/>
  <c r="C393" i="7"/>
  <c r="E392" i="7"/>
  <c r="D392" i="7"/>
  <c r="C392" i="7"/>
  <c r="E391" i="7"/>
  <c r="D391" i="7"/>
  <c r="C391" i="7"/>
  <c r="E390" i="7"/>
  <c r="D390" i="7"/>
  <c r="C390" i="7"/>
  <c r="E389" i="7"/>
  <c r="D389" i="7"/>
  <c r="C389" i="7"/>
  <c r="E388" i="7"/>
  <c r="D388" i="7"/>
  <c r="C388" i="7"/>
  <c r="E387" i="7"/>
  <c r="D387" i="7"/>
  <c r="C387" i="7"/>
  <c r="E386" i="7"/>
  <c r="D386" i="7"/>
  <c r="C386" i="7"/>
  <c r="E385" i="7"/>
  <c r="D385" i="7"/>
  <c r="C385" i="7"/>
  <c r="E384" i="7"/>
  <c r="D384" i="7"/>
  <c r="C384" i="7"/>
  <c r="E383" i="7"/>
  <c r="D383" i="7"/>
  <c r="C383" i="7"/>
  <c r="E382" i="7"/>
  <c r="D382" i="7"/>
  <c r="C382" i="7"/>
  <c r="E380" i="7"/>
  <c r="D380" i="7"/>
  <c r="C380" i="7"/>
  <c r="E379" i="7"/>
  <c r="D379" i="7"/>
  <c r="C379" i="7"/>
  <c r="E378" i="7"/>
  <c r="D378" i="7"/>
  <c r="C378" i="7"/>
  <c r="E377" i="7"/>
  <c r="D377" i="7"/>
  <c r="C377" i="7"/>
  <c r="E376" i="7"/>
  <c r="D376" i="7"/>
  <c r="C376" i="7"/>
  <c r="E375" i="7"/>
  <c r="D375" i="7"/>
  <c r="C375" i="7"/>
  <c r="E374" i="7"/>
  <c r="D374" i="7"/>
  <c r="C374" i="7"/>
  <c r="E373" i="7"/>
  <c r="D373" i="7"/>
  <c r="C373" i="7"/>
  <c r="E372" i="7"/>
  <c r="D372" i="7"/>
  <c r="C372" i="7"/>
  <c r="E371" i="7"/>
  <c r="D371" i="7"/>
  <c r="C371" i="7"/>
  <c r="E370" i="7"/>
  <c r="D370" i="7"/>
  <c r="C370" i="7"/>
  <c r="E369" i="7"/>
  <c r="D369" i="7"/>
  <c r="C369" i="7"/>
  <c r="E368" i="7"/>
  <c r="D368" i="7"/>
  <c r="C368" i="7"/>
  <c r="E367" i="7"/>
  <c r="D367" i="7"/>
  <c r="C367" i="7"/>
  <c r="E366" i="7"/>
  <c r="D366" i="7"/>
  <c r="C366" i="7"/>
  <c r="E365" i="7"/>
  <c r="D365" i="7"/>
  <c r="C365" i="7"/>
  <c r="E364" i="7"/>
  <c r="D364" i="7"/>
  <c r="C364" i="7"/>
  <c r="E363" i="7"/>
  <c r="D363" i="7"/>
  <c r="C363" i="7"/>
  <c r="E362" i="7"/>
  <c r="D362" i="7"/>
  <c r="C362" i="7"/>
  <c r="E361" i="7"/>
  <c r="D361" i="7"/>
  <c r="C361" i="7"/>
  <c r="E360" i="7"/>
  <c r="D360" i="7"/>
  <c r="C360" i="7"/>
  <c r="E358" i="7"/>
  <c r="D358" i="7"/>
  <c r="C358" i="7"/>
  <c r="E357" i="7"/>
  <c r="D357" i="7"/>
  <c r="C357" i="7"/>
  <c r="E356" i="7"/>
  <c r="D356" i="7"/>
  <c r="C356" i="7"/>
  <c r="E355" i="7"/>
  <c r="D355" i="7"/>
  <c r="C355" i="7"/>
  <c r="E354" i="7"/>
  <c r="D354" i="7"/>
  <c r="C354" i="7"/>
  <c r="E353" i="7"/>
  <c r="D353" i="7"/>
  <c r="C353" i="7"/>
  <c r="E352" i="7"/>
  <c r="D352" i="7"/>
  <c r="C352" i="7"/>
  <c r="E351" i="7"/>
  <c r="D351" i="7"/>
  <c r="C351" i="7"/>
  <c r="E350" i="7"/>
  <c r="D350" i="7"/>
  <c r="C350" i="7"/>
  <c r="E349" i="7"/>
  <c r="D349" i="7"/>
  <c r="C349" i="7"/>
  <c r="E348" i="7"/>
  <c r="D348" i="7"/>
  <c r="C348" i="7"/>
  <c r="E347" i="7"/>
  <c r="D347" i="7"/>
  <c r="C347" i="7"/>
  <c r="E346" i="7"/>
  <c r="D346" i="7"/>
  <c r="C346" i="7"/>
  <c r="E345" i="7"/>
  <c r="D345" i="7"/>
  <c r="C345" i="7"/>
  <c r="E344" i="7"/>
  <c r="D344" i="7"/>
  <c r="C344" i="7"/>
  <c r="E343" i="7"/>
  <c r="D343" i="7"/>
  <c r="C343" i="7"/>
  <c r="E342" i="7"/>
  <c r="D342" i="7"/>
  <c r="C342" i="7"/>
  <c r="E341" i="7"/>
  <c r="D341" i="7"/>
  <c r="C341" i="7"/>
  <c r="E340" i="7"/>
  <c r="D340" i="7"/>
  <c r="C340" i="7"/>
  <c r="E339" i="7"/>
  <c r="D339" i="7"/>
  <c r="C339" i="7"/>
  <c r="E338" i="7"/>
  <c r="D338" i="7"/>
  <c r="C338" i="7"/>
  <c r="E336" i="7"/>
  <c r="D336" i="7"/>
  <c r="C336" i="7"/>
  <c r="E335" i="7"/>
  <c r="D335" i="7"/>
  <c r="C335" i="7"/>
  <c r="E334" i="7"/>
  <c r="D334" i="7"/>
  <c r="C334" i="7"/>
  <c r="E333" i="7"/>
  <c r="D333" i="7"/>
  <c r="C333" i="7"/>
  <c r="E332" i="7"/>
  <c r="D332" i="7"/>
  <c r="C332" i="7"/>
  <c r="E331" i="7"/>
  <c r="D331" i="7"/>
  <c r="C331" i="7"/>
  <c r="E330" i="7"/>
  <c r="D330" i="7"/>
  <c r="C330" i="7"/>
  <c r="E329" i="7"/>
  <c r="D329" i="7"/>
  <c r="C329" i="7"/>
  <c r="E328" i="7"/>
  <c r="D328" i="7"/>
  <c r="C328" i="7"/>
  <c r="E327" i="7"/>
  <c r="D327" i="7"/>
  <c r="C327" i="7"/>
  <c r="E326" i="7"/>
  <c r="D326" i="7"/>
  <c r="C326" i="7"/>
  <c r="E325" i="7"/>
  <c r="D325" i="7"/>
  <c r="C325" i="7"/>
  <c r="E324" i="7"/>
  <c r="D324" i="7"/>
  <c r="C324" i="7"/>
  <c r="E323" i="7"/>
  <c r="D323" i="7"/>
  <c r="C323" i="7"/>
  <c r="E322" i="7"/>
  <c r="D322" i="7"/>
  <c r="C322" i="7"/>
  <c r="E319" i="7"/>
  <c r="D319" i="7"/>
  <c r="C319" i="7"/>
  <c r="E318" i="7"/>
  <c r="D318" i="7"/>
  <c r="C318" i="7"/>
  <c r="E317" i="7"/>
  <c r="D317" i="7"/>
  <c r="C317" i="7"/>
  <c r="E316" i="7"/>
  <c r="D316" i="7"/>
  <c r="C316" i="7"/>
  <c r="E314" i="7"/>
  <c r="D314" i="7"/>
  <c r="C314" i="7"/>
  <c r="E313" i="7"/>
  <c r="D313" i="7"/>
  <c r="C313" i="7"/>
  <c r="E312" i="7"/>
  <c r="D312" i="7"/>
  <c r="C312" i="7"/>
  <c r="E311" i="7"/>
  <c r="D311" i="7"/>
  <c r="C311" i="7"/>
  <c r="E310" i="7"/>
  <c r="D310" i="7"/>
  <c r="C310" i="7"/>
  <c r="E309" i="7"/>
  <c r="D309" i="7"/>
  <c r="C309" i="7"/>
  <c r="E308" i="7"/>
  <c r="D308" i="7"/>
  <c r="C308" i="7"/>
  <c r="E307" i="7"/>
  <c r="D307" i="7"/>
  <c r="C307" i="7"/>
  <c r="E306" i="7"/>
  <c r="D306" i="7"/>
  <c r="C306" i="7"/>
  <c r="E305" i="7"/>
  <c r="D305" i="7"/>
  <c r="C305" i="7"/>
  <c r="E304" i="7"/>
  <c r="D304" i="7"/>
  <c r="C304" i="7"/>
  <c r="E303" i="7"/>
  <c r="D303" i="7"/>
  <c r="C303" i="7"/>
  <c r="E302" i="7"/>
  <c r="D302" i="7"/>
  <c r="C302" i="7"/>
  <c r="E301" i="7"/>
  <c r="D301" i="7"/>
  <c r="C301" i="7"/>
  <c r="E300" i="7"/>
  <c r="D300" i="7"/>
  <c r="C300" i="7"/>
  <c r="E299" i="7"/>
  <c r="D299" i="7"/>
  <c r="C299" i="7"/>
  <c r="E298" i="7"/>
  <c r="D298" i="7"/>
  <c r="C298" i="7"/>
  <c r="E297" i="7"/>
  <c r="D297" i="7"/>
  <c r="C297" i="7"/>
  <c r="E296" i="7"/>
  <c r="D296" i="7"/>
  <c r="C296" i="7"/>
  <c r="E295" i="7"/>
  <c r="D295" i="7"/>
  <c r="C295" i="7"/>
  <c r="E294" i="7"/>
  <c r="D294" i="7"/>
  <c r="C294" i="7"/>
  <c r="E292" i="7"/>
  <c r="D292" i="7"/>
  <c r="C292" i="7"/>
  <c r="E291" i="7"/>
  <c r="D291" i="7"/>
  <c r="C291" i="7"/>
  <c r="E290" i="7"/>
  <c r="D290" i="7"/>
  <c r="C290" i="7"/>
  <c r="E289" i="7"/>
  <c r="D289" i="7"/>
  <c r="C289" i="7"/>
  <c r="E288" i="7"/>
  <c r="D288" i="7"/>
  <c r="C288" i="7"/>
  <c r="E287" i="7"/>
  <c r="D287" i="7"/>
  <c r="C287" i="7"/>
  <c r="E286" i="7"/>
  <c r="D286" i="7"/>
  <c r="C286" i="7"/>
  <c r="E285" i="7"/>
  <c r="D285" i="7"/>
  <c r="C285" i="7"/>
  <c r="E284" i="7"/>
  <c r="D284" i="7"/>
  <c r="C284" i="7"/>
  <c r="E283" i="7"/>
  <c r="D283" i="7"/>
  <c r="C283" i="7"/>
  <c r="E282" i="7"/>
  <c r="D282" i="7"/>
  <c r="C282" i="7"/>
  <c r="E281" i="7"/>
  <c r="D281" i="7"/>
  <c r="C281" i="7"/>
  <c r="E280" i="7"/>
  <c r="D280" i="7"/>
  <c r="C280" i="7"/>
  <c r="E279" i="7"/>
  <c r="D279" i="7"/>
  <c r="C279" i="7"/>
  <c r="E278" i="7"/>
  <c r="D278" i="7"/>
  <c r="C278" i="7"/>
  <c r="E277" i="7"/>
  <c r="D277" i="7"/>
  <c r="C277" i="7"/>
  <c r="E276" i="7"/>
  <c r="D276" i="7"/>
  <c r="C276" i="7"/>
  <c r="E275" i="7"/>
  <c r="D275" i="7"/>
  <c r="C275" i="7"/>
  <c r="E274" i="7"/>
  <c r="D274" i="7"/>
  <c r="C274" i="7"/>
  <c r="E273" i="7"/>
  <c r="D273" i="7"/>
  <c r="C273" i="7"/>
  <c r="E272" i="7"/>
  <c r="D272" i="7"/>
  <c r="C272" i="7"/>
  <c r="E270" i="7"/>
  <c r="D270" i="7"/>
  <c r="C270" i="7"/>
  <c r="E269" i="7"/>
  <c r="D269" i="7"/>
  <c r="C269" i="7"/>
  <c r="E268" i="7"/>
  <c r="D268" i="7"/>
  <c r="C268" i="7"/>
  <c r="E267" i="7"/>
  <c r="D267" i="7"/>
  <c r="C267" i="7"/>
  <c r="E266" i="7"/>
  <c r="D266" i="7"/>
  <c r="C266" i="7"/>
  <c r="E265" i="7"/>
  <c r="D265" i="7"/>
  <c r="C265" i="7"/>
  <c r="E264" i="7"/>
  <c r="D264" i="7"/>
  <c r="C264" i="7"/>
  <c r="E263" i="7"/>
  <c r="D263" i="7"/>
  <c r="C263" i="7"/>
  <c r="E262" i="7"/>
  <c r="D262" i="7"/>
  <c r="C262" i="7"/>
  <c r="E261" i="7"/>
  <c r="D261" i="7"/>
  <c r="C261" i="7"/>
  <c r="E260" i="7"/>
  <c r="D260" i="7"/>
  <c r="C260" i="7"/>
  <c r="E259" i="7"/>
  <c r="D259" i="7"/>
  <c r="C259" i="7"/>
  <c r="E258" i="7"/>
  <c r="D258" i="7"/>
  <c r="C258" i="7"/>
  <c r="E257" i="7"/>
  <c r="D257" i="7"/>
  <c r="C257" i="7"/>
  <c r="E256" i="7"/>
  <c r="D256" i="7"/>
  <c r="C256" i="7"/>
  <c r="E255" i="7"/>
  <c r="D255" i="7"/>
  <c r="C255" i="7"/>
  <c r="E254" i="7"/>
  <c r="D254" i="7"/>
  <c r="C254" i="7"/>
  <c r="E253" i="7"/>
  <c r="D253" i="7"/>
  <c r="C253" i="7"/>
  <c r="E252" i="7"/>
  <c r="D252" i="7"/>
  <c r="C252" i="7"/>
  <c r="E251" i="7"/>
  <c r="D251" i="7"/>
  <c r="C251" i="7"/>
  <c r="E250" i="7"/>
  <c r="D250" i="7"/>
  <c r="C250" i="7"/>
  <c r="E248" i="7"/>
  <c r="D248" i="7"/>
  <c r="C248" i="7"/>
  <c r="E247" i="7"/>
  <c r="D247" i="7"/>
  <c r="C247" i="7"/>
  <c r="E246" i="7"/>
  <c r="D246" i="7"/>
  <c r="C246" i="7"/>
  <c r="E245" i="7"/>
  <c r="D245" i="7"/>
  <c r="C245" i="7"/>
  <c r="E244" i="7"/>
  <c r="D244" i="7"/>
  <c r="C244" i="7"/>
  <c r="E243" i="7"/>
  <c r="D243" i="7"/>
  <c r="C243" i="7"/>
  <c r="E242" i="7"/>
  <c r="D242" i="7"/>
  <c r="C242" i="7"/>
  <c r="E241" i="7"/>
  <c r="D241" i="7"/>
  <c r="C241" i="7"/>
  <c r="E240" i="7"/>
  <c r="D240" i="7"/>
  <c r="C240" i="7"/>
  <c r="E239" i="7"/>
  <c r="D239" i="7"/>
  <c r="C239" i="7"/>
  <c r="E238" i="7"/>
  <c r="D238" i="7"/>
  <c r="C238" i="7"/>
  <c r="E237" i="7"/>
  <c r="D237" i="7"/>
  <c r="C237" i="7"/>
  <c r="E236" i="7"/>
  <c r="D236" i="7"/>
  <c r="C236" i="7"/>
  <c r="E235" i="7"/>
  <c r="D235" i="7"/>
  <c r="C235" i="7"/>
  <c r="E234" i="7"/>
  <c r="D234" i="7"/>
  <c r="C234" i="7"/>
  <c r="E233" i="7"/>
  <c r="D233" i="7"/>
  <c r="C233" i="7"/>
  <c r="E232" i="7"/>
  <c r="D232" i="7"/>
  <c r="C232" i="7"/>
  <c r="E231" i="7"/>
  <c r="D231" i="7"/>
  <c r="C231" i="7"/>
  <c r="E230" i="7"/>
  <c r="D230" i="7"/>
  <c r="C230" i="7"/>
  <c r="E229" i="7"/>
  <c r="D229" i="7"/>
  <c r="C229" i="7"/>
  <c r="E228" i="7"/>
  <c r="D228" i="7"/>
  <c r="C228" i="7"/>
  <c r="E226" i="7"/>
  <c r="D226" i="7"/>
  <c r="C226" i="7"/>
  <c r="E225" i="7"/>
  <c r="D225" i="7"/>
  <c r="C225" i="7"/>
  <c r="E224" i="7"/>
  <c r="D224" i="7"/>
  <c r="C224" i="7"/>
  <c r="E223" i="7"/>
  <c r="D223" i="7"/>
  <c r="C223" i="7"/>
  <c r="E222" i="7"/>
  <c r="D222" i="7"/>
  <c r="C222" i="7"/>
  <c r="E221" i="7"/>
  <c r="D221" i="7"/>
  <c r="C221" i="7"/>
  <c r="E220" i="7"/>
  <c r="D220" i="7"/>
  <c r="C220" i="7"/>
  <c r="E219" i="7"/>
  <c r="D219" i="7"/>
  <c r="C219" i="7"/>
  <c r="E218" i="7"/>
  <c r="D218" i="7"/>
  <c r="C218" i="7"/>
  <c r="D217" i="7"/>
  <c r="D216" i="7"/>
  <c r="E214" i="7"/>
  <c r="D214" i="7"/>
  <c r="C214" i="7"/>
  <c r="E213" i="7"/>
  <c r="D213" i="7"/>
  <c r="C213" i="7"/>
  <c r="E212" i="7"/>
  <c r="D212" i="7"/>
  <c r="C212" i="7"/>
  <c r="E211" i="7"/>
  <c r="D211" i="7"/>
  <c r="C211" i="7"/>
  <c r="E210" i="7"/>
  <c r="D210" i="7"/>
  <c r="C210" i="7"/>
  <c r="E209" i="7"/>
  <c r="D209" i="7"/>
  <c r="C209" i="7"/>
  <c r="E208" i="7"/>
  <c r="D208" i="7"/>
  <c r="C208" i="7"/>
  <c r="E207" i="7"/>
  <c r="D207" i="7"/>
  <c r="C207" i="7"/>
  <c r="E206" i="7"/>
  <c r="D206" i="7"/>
  <c r="C206" i="7"/>
  <c r="E204" i="7"/>
  <c r="D204" i="7"/>
  <c r="C204" i="7"/>
  <c r="E203" i="7"/>
  <c r="D203" i="7"/>
  <c r="C203" i="7"/>
  <c r="E202" i="7"/>
  <c r="D202" i="7"/>
  <c r="C202" i="7"/>
  <c r="E201" i="7"/>
  <c r="D201" i="7"/>
  <c r="C201" i="7"/>
  <c r="E200" i="7"/>
  <c r="D200" i="7"/>
  <c r="C200" i="7"/>
  <c r="E199" i="7"/>
  <c r="D199" i="7"/>
  <c r="C199" i="7"/>
  <c r="E198" i="7"/>
  <c r="D198" i="7"/>
  <c r="C198" i="7"/>
  <c r="E197" i="7"/>
  <c r="D197" i="7"/>
  <c r="C197" i="7"/>
  <c r="E196" i="7"/>
  <c r="D196" i="7"/>
  <c r="C196" i="7"/>
  <c r="E195" i="7"/>
  <c r="D195" i="7"/>
  <c r="C195" i="7"/>
  <c r="E194" i="7"/>
  <c r="D194" i="7"/>
  <c r="C194" i="7"/>
  <c r="E193" i="7"/>
  <c r="D193" i="7"/>
  <c r="C193" i="7"/>
  <c r="E192" i="7"/>
  <c r="D192" i="7"/>
  <c r="C192" i="7"/>
  <c r="E191" i="7"/>
  <c r="D191" i="7"/>
  <c r="C191" i="7"/>
  <c r="E190" i="7"/>
  <c r="D190" i="7"/>
  <c r="C190" i="7"/>
  <c r="E189" i="7"/>
  <c r="D189" i="7"/>
  <c r="C189" i="7"/>
  <c r="E188" i="7"/>
  <c r="D188" i="7"/>
  <c r="C188" i="7"/>
  <c r="E187" i="7"/>
  <c r="D187" i="7"/>
  <c r="C187" i="7"/>
  <c r="E186" i="7"/>
  <c r="D186" i="7"/>
  <c r="C186" i="7"/>
  <c r="E185" i="7"/>
  <c r="D185" i="7"/>
  <c r="C185" i="7"/>
  <c r="E184" i="7"/>
  <c r="D184" i="7"/>
  <c r="C184" i="7"/>
  <c r="E182" i="7"/>
  <c r="D182" i="7"/>
  <c r="C182" i="7"/>
  <c r="E181" i="7"/>
  <c r="D181" i="7"/>
  <c r="C181" i="7"/>
  <c r="E180" i="7"/>
  <c r="D180" i="7"/>
  <c r="C180" i="7"/>
  <c r="E179" i="7"/>
  <c r="D179" i="7"/>
  <c r="C179" i="7"/>
  <c r="E178" i="7"/>
  <c r="D178" i="7"/>
  <c r="C178" i="7"/>
  <c r="E177" i="7"/>
  <c r="D177" i="7"/>
  <c r="C177" i="7"/>
  <c r="E176" i="7"/>
  <c r="D176" i="7"/>
  <c r="C176" i="7"/>
  <c r="E175" i="7"/>
  <c r="D175" i="7"/>
  <c r="C175" i="7"/>
  <c r="E174" i="7"/>
  <c r="D174" i="7"/>
  <c r="C174" i="7"/>
  <c r="E173" i="7"/>
  <c r="D173" i="7"/>
  <c r="C173" i="7"/>
  <c r="E172" i="7"/>
  <c r="D172" i="7"/>
  <c r="C172" i="7"/>
  <c r="E171" i="7"/>
  <c r="D171" i="7"/>
  <c r="C171" i="7"/>
  <c r="E170" i="7"/>
  <c r="D170" i="7"/>
  <c r="C170" i="7"/>
  <c r="E169" i="7"/>
  <c r="D169" i="7"/>
  <c r="C169" i="7"/>
  <c r="E168" i="7"/>
  <c r="D168" i="7"/>
  <c r="C168" i="7"/>
  <c r="E167" i="7"/>
  <c r="D167" i="7"/>
  <c r="C167" i="7"/>
  <c r="E166" i="7"/>
  <c r="D166" i="7"/>
  <c r="C166" i="7"/>
  <c r="E165" i="7"/>
  <c r="D165" i="7"/>
  <c r="C165" i="7"/>
  <c r="E164" i="7"/>
  <c r="D164" i="7"/>
  <c r="C164" i="7"/>
  <c r="E163" i="7"/>
  <c r="D163" i="7"/>
  <c r="C163" i="7"/>
  <c r="E161" i="7"/>
  <c r="D161" i="7"/>
  <c r="C161" i="7"/>
  <c r="E160" i="7"/>
  <c r="D160" i="7"/>
  <c r="C160" i="7"/>
  <c r="E159" i="7"/>
  <c r="D159" i="7"/>
  <c r="C159" i="7"/>
  <c r="E158" i="7"/>
  <c r="D158" i="7"/>
  <c r="C158" i="7"/>
  <c r="E157" i="7"/>
  <c r="D157" i="7"/>
  <c r="C157" i="7"/>
  <c r="E156" i="7"/>
  <c r="D156" i="7"/>
  <c r="C156" i="7"/>
  <c r="E155" i="7"/>
  <c r="D155" i="7"/>
  <c r="C155" i="7"/>
  <c r="E154" i="7"/>
  <c r="D154" i="7"/>
  <c r="C154" i="7"/>
  <c r="E153" i="7"/>
  <c r="D153" i="7"/>
  <c r="C153" i="7"/>
  <c r="E152" i="7"/>
  <c r="D152" i="7"/>
  <c r="C152" i="7"/>
  <c r="E151" i="7"/>
  <c r="D151" i="7"/>
  <c r="C151" i="7"/>
  <c r="E150" i="7"/>
  <c r="D150" i="7"/>
  <c r="C150" i="7"/>
  <c r="E149" i="7"/>
  <c r="D149" i="7"/>
  <c r="C149" i="7"/>
  <c r="E148" i="7"/>
  <c r="D148" i="7"/>
  <c r="C148" i="7"/>
  <c r="E147" i="7"/>
  <c r="D147" i="7"/>
  <c r="C147" i="7"/>
  <c r="E146" i="7"/>
  <c r="D146" i="7"/>
  <c r="C146" i="7"/>
  <c r="E145" i="7"/>
  <c r="D145" i="7"/>
  <c r="C145" i="7"/>
  <c r="E144" i="7"/>
  <c r="D144" i="7"/>
  <c r="C144" i="7"/>
  <c r="E143" i="7"/>
  <c r="D143" i="7"/>
  <c r="C143" i="7"/>
  <c r="E142" i="7"/>
  <c r="D142" i="7"/>
  <c r="C142" i="7"/>
  <c r="E141" i="7"/>
  <c r="D141" i="7"/>
  <c r="C141" i="7"/>
  <c r="E139" i="7"/>
  <c r="D139" i="7"/>
  <c r="C139" i="7"/>
  <c r="E136" i="7"/>
  <c r="D136" i="7"/>
  <c r="C136" i="7"/>
  <c r="E135" i="7"/>
  <c r="D135" i="7"/>
  <c r="C135" i="7"/>
  <c r="E134" i="7"/>
  <c r="D134" i="7"/>
  <c r="C134" i="7"/>
  <c r="E133" i="7"/>
  <c r="D133" i="7"/>
  <c r="C133" i="7"/>
  <c r="E132" i="7"/>
  <c r="D132" i="7"/>
  <c r="C132" i="7"/>
  <c r="E131" i="7"/>
  <c r="D131" i="7"/>
  <c r="C131" i="7"/>
  <c r="E130" i="7"/>
  <c r="D130" i="7"/>
  <c r="C130" i="7"/>
  <c r="E129" i="7"/>
  <c r="D129" i="7"/>
  <c r="C129" i="7"/>
  <c r="E128" i="7"/>
  <c r="D128" i="7"/>
  <c r="C128" i="7"/>
  <c r="E127" i="7"/>
  <c r="D127" i="7"/>
  <c r="C127" i="7"/>
  <c r="E126" i="7"/>
  <c r="D126" i="7"/>
  <c r="C126" i="7"/>
  <c r="E125" i="7"/>
  <c r="D125" i="7"/>
  <c r="C125" i="7"/>
  <c r="E124" i="7"/>
  <c r="D124" i="7"/>
  <c r="C124" i="7"/>
  <c r="E123" i="7"/>
  <c r="D123" i="7"/>
  <c r="C123" i="7"/>
  <c r="E122" i="7"/>
  <c r="D122" i="7"/>
  <c r="C122" i="7"/>
  <c r="E121" i="7"/>
  <c r="D121" i="7"/>
  <c r="C121" i="7"/>
  <c r="E120" i="7"/>
  <c r="D120" i="7"/>
  <c r="C120" i="7"/>
  <c r="E119" i="7"/>
  <c r="D119" i="7"/>
  <c r="C119" i="7"/>
  <c r="E118" i="7"/>
  <c r="D118" i="7"/>
  <c r="C118" i="7"/>
  <c r="E117" i="7"/>
  <c r="D117" i="7"/>
  <c r="C117" i="7"/>
  <c r="E115" i="7"/>
  <c r="D115" i="7"/>
  <c r="C115" i="7"/>
  <c r="E114" i="7"/>
  <c r="D114" i="7"/>
  <c r="C114" i="7"/>
  <c r="E113" i="7"/>
  <c r="D113" i="7"/>
  <c r="C113" i="7"/>
  <c r="E112" i="7"/>
  <c r="D112" i="7"/>
  <c r="C112" i="7"/>
  <c r="E111" i="7"/>
  <c r="D111" i="7"/>
  <c r="C111" i="7"/>
  <c r="E110" i="7"/>
  <c r="D110" i="7"/>
  <c r="C110" i="7"/>
  <c r="E109" i="7"/>
  <c r="D109" i="7"/>
  <c r="C109" i="7"/>
  <c r="E108" i="7"/>
  <c r="D108" i="7"/>
  <c r="C108" i="7"/>
  <c r="E107" i="7"/>
  <c r="D107" i="7"/>
  <c r="C107" i="7"/>
  <c r="E106" i="7"/>
  <c r="D106" i="7"/>
  <c r="C106" i="7"/>
  <c r="E105" i="7"/>
  <c r="D105" i="7"/>
  <c r="C105" i="7"/>
  <c r="E104" i="7"/>
  <c r="D104" i="7"/>
  <c r="C104" i="7"/>
  <c r="E103" i="7"/>
  <c r="D103" i="7"/>
  <c r="C103" i="7"/>
  <c r="E102" i="7"/>
  <c r="D102" i="7"/>
  <c r="C102" i="7"/>
  <c r="E101" i="7"/>
  <c r="D101" i="7"/>
  <c r="C101" i="7"/>
  <c r="E100" i="7"/>
  <c r="D100" i="7"/>
  <c r="C100" i="7"/>
  <c r="E99" i="7"/>
  <c r="D99" i="7"/>
  <c r="C99" i="7"/>
  <c r="E98" i="7"/>
  <c r="D98" i="7"/>
  <c r="C98" i="7"/>
  <c r="E97" i="7"/>
  <c r="D97" i="7"/>
  <c r="C97" i="7"/>
  <c r="E96" i="7"/>
  <c r="D96" i="7"/>
  <c r="C96" i="7"/>
  <c r="E95" i="7"/>
  <c r="D95" i="7"/>
  <c r="C95" i="7"/>
  <c r="E71" i="7"/>
  <c r="D71" i="7"/>
  <c r="C71" i="7"/>
  <c r="E70" i="7"/>
  <c r="D70" i="7"/>
  <c r="C70" i="7"/>
  <c r="E69" i="7"/>
  <c r="D69" i="7"/>
  <c r="C69" i="7"/>
  <c r="E68" i="7"/>
  <c r="D68" i="7"/>
  <c r="C68" i="7"/>
  <c r="E67" i="7"/>
  <c r="D67" i="7"/>
  <c r="C67" i="7"/>
  <c r="E66" i="7"/>
  <c r="D66" i="7"/>
  <c r="C66" i="7"/>
  <c r="E65" i="7"/>
  <c r="D65" i="7"/>
  <c r="C65" i="7"/>
  <c r="E64" i="7"/>
  <c r="D64" i="7"/>
  <c r="C64" i="7"/>
  <c r="E63" i="7"/>
  <c r="D63" i="7"/>
  <c r="C63" i="7"/>
  <c r="E62" i="7"/>
  <c r="D62" i="7"/>
  <c r="C62" i="7"/>
  <c r="E61" i="7"/>
  <c r="D61" i="7"/>
  <c r="C61" i="7"/>
  <c r="E60" i="7"/>
  <c r="D60" i="7"/>
  <c r="C60" i="7"/>
  <c r="E59" i="7"/>
  <c r="D59" i="7"/>
  <c r="C59" i="7"/>
  <c r="E58" i="7"/>
  <c r="D58" i="7"/>
  <c r="C58" i="7"/>
  <c r="E57" i="7"/>
  <c r="D57" i="7"/>
  <c r="C57" i="7"/>
  <c r="E56" i="7"/>
  <c r="D56" i="7"/>
  <c r="C56" i="7"/>
  <c r="E55" i="7"/>
  <c r="D55" i="7"/>
  <c r="C55" i="7"/>
  <c r="E54" i="7"/>
  <c r="D54" i="7"/>
  <c r="C54" i="7"/>
  <c r="E53" i="7"/>
  <c r="D53" i="7"/>
  <c r="C53" i="7"/>
  <c r="E52" i="7"/>
  <c r="D52" i="7"/>
  <c r="C52" i="7"/>
  <c r="E51" i="7"/>
  <c r="D51" i="7"/>
  <c r="C51" i="7"/>
  <c r="E25" i="7"/>
  <c r="D25" i="7"/>
  <c r="C25" i="7"/>
  <c r="E24" i="7"/>
  <c r="D24" i="7"/>
  <c r="C24" i="7"/>
  <c r="E23" i="7"/>
  <c r="D23" i="7"/>
  <c r="C23" i="7"/>
  <c r="E22" i="7"/>
  <c r="D22" i="7"/>
  <c r="C22" i="7"/>
  <c r="E21" i="7"/>
  <c r="D21" i="7"/>
  <c r="C21" i="7"/>
  <c r="E20" i="7"/>
  <c r="D20" i="7"/>
  <c r="C20" i="7"/>
  <c r="E19" i="7"/>
  <c r="D19" i="7"/>
  <c r="C19" i="7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E13" i="7"/>
  <c r="D13" i="7"/>
  <c r="C13" i="7"/>
  <c r="E12" i="7"/>
  <c r="D12" i="7"/>
  <c r="C12" i="7"/>
  <c r="E11" i="7"/>
  <c r="D11" i="7"/>
  <c r="C11" i="7"/>
  <c r="E10" i="7"/>
  <c r="D10" i="7"/>
  <c r="C10" i="7"/>
  <c r="E9" i="7"/>
  <c r="D9" i="7"/>
  <c r="C9" i="7"/>
  <c r="E8" i="7"/>
  <c r="D8" i="7"/>
  <c r="C8" i="7"/>
  <c r="E7" i="7"/>
  <c r="C7" i="7"/>
  <c r="E6" i="7"/>
  <c r="D6" i="7"/>
  <c r="C6" i="7"/>
  <c r="E5" i="7"/>
  <c r="C5" i="7"/>
  <c r="E4" i="7"/>
  <c r="C4" i="7"/>
  <c r="E3" i="7"/>
  <c r="C3" i="7"/>
  <c r="E136" i="5"/>
  <c r="D136" i="5"/>
  <c r="C136" i="5"/>
  <c r="E134" i="5"/>
  <c r="D134" i="5"/>
  <c r="C134" i="5"/>
  <c r="E133" i="5"/>
  <c r="D133" i="5"/>
  <c r="C133" i="5"/>
  <c r="E132" i="5"/>
  <c r="D132" i="5"/>
  <c r="C132" i="5"/>
  <c r="E131" i="5"/>
  <c r="D131" i="5"/>
  <c r="C131" i="5"/>
  <c r="E130" i="5"/>
  <c r="D130" i="5"/>
  <c r="C130" i="5"/>
  <c r="E129" i="5"/>
  <c r="D129" i="5"/>
  <c r="C129" i="5"/>
  <c r="E128" i="5"/>
  <c r="D128" i="5"/>
  <c r="C128" i="5"/>
  <c r="E127" i="5"/>
  <c r="D127" i="5"/>
  <c r="C127" i="5"/>
  <c r="E126" i="5"/>
  <c r="D126" i="5"/>
  <c r="C126" i="5"/>
  <c r="E125" i="5"/>
  <c r="D125" i="5"/>
  <c r="C125" i="5"/>
  <c r="E124" i="5"/>
  <c r="D124" i="5"/>
  <c r="C124" i="5"/>
  <c r="E123" i="5"/>
  <c r="D123" i="5"/>
  <c r="C123" i="5"/>
  <c r="E122" i="5"/>
  <c r="D122" i="5"/>
  <c r="C122" i="5"/>
  <c r="E121" i="5"/>
  <c r="D121" i="5"/>
  <c r="C121" i="5"/>
  <c r="E120" i="5"/>
  <c r="D120" i="5"/>
  <c r="C120" i="5"/>
  <c r="E119" i="5"/>
  <c r="D119" i="5"/>
  <c r="C119" i="5"/>
  <c r="E118" i="5"/>
  <c r="D118" i="5"/>
  <c r="C118" i="5"/>
  <c r="E117" i="5"/>
  <c r="D117" i="5"/>
  <c r="C117" i="5"/>
  <c r="E116" i="5"/>
  <c r="D116" i="5"/>
  <c r="C116" i="5"/>
  <c r="E115" i="5"/>
  <c r="D115" i="5"/>
  <c r="C115" i="5"/>
  <c r="E113" i="5"/>
  <c r="D113" i="5"/>
  <c r="C113" i="5"/>
  <c r="E112" i="5"/>
  <c r="D112" i="5"/>
  <c r="C112" i="5"/>
  <c r="E111" i="5"/>
  <c r="D111" i="5"/>
  <c r="C111" i="5"/>
  <c r="E110" i="5"/>
  <c r="D110" i="5"/>
  <c r="C110" i="5"/>
  <c r="E109" i="5"/>
  <c r="D109" i="5"/>
  <c r="C109" i="5"/>
  <c r="E108" i="5"/>
  <c r="D108" i="5"/>
  <c r="C108" i="5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E80" i="5"/>
  <c r="D80" i="5"/>
  <c r="C80" i="5"/>
  <c r="E79" i="5"/>
  <c r="D79" i="5"/>
  <c r="C79" i="5"/>
  <c r="E78" i="5"/>
  <c r="D78" i="5"/>
  <c r="C78" i="5"/>
  <c r="E77" i="5"/>
  <c r="D77" i="5"/>
  <c r="C77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E4" i="5"/>
  <c r="D4" i="5"/>
  <c r="C4" i="5"/>
  <c r="E3" i="5"/>
  <c r="D3" i="5"/>
  <c r="C3" i="5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32" i="4"/>
  <c r="D232" i="4"/>
  <c r="C232" i="4"/>
  <c r="E231" i="4"/>
  <c r="D231" i="4"/>
  <c r="C231" i="4"/>
  <c r="E230" i="4"/>
  <c r="D230" i="4"/>
  <c r="C230" i="4"/>
  <c r="E229" i="4"/>
  <c r="D229" i="4"/>
  <c r="C229" i="4"/>
  <c r="E228" i="4"/>
  <c r="D228" i="4"/>
  <c r="C228" i="4"/>
  <c r="E227" i="4"/>
  <c r="D227" i="4"/>
  <c r="C227" i="4"/>
  <c r="E226" i="4"/>
  <c r="D226" i="4"/>
  <c r="C226" i="4"/>
  <c r="E225" i="4"/>
  <c r="D225" i="4"/>
  <c r="C225" i="4"/>
  <c r="E223" i="4"/>
  <c r="D223" i="4"/>
  <c r="C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E217" i="4"/>
  <c r="D217" i="4"/>
  <c r="C217" i="4"/>
  <c r="E216" i="4"/>
  <c r="D216" i="4"/>
  <c r="C216" i="4"/>
  <c r="E215" i="4"/>
  <c r="D215" i="4"/>
  <c r="C215" i="4"/>
  <c r="E214" i="4"/>
  <c r="D214" i="4"/>
  <c r="C214" i="4"/>
  <c r="E213" i="4"/>
  <c r="D213" i="4"/>
  <c r="C213" i="4"/>
  <c r="E212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E205" i="4"/>
  <c r="D205" i="4"/>
  <c r="C205" i="4"/>
  <c r="E204" i="4"/>
  <c r="D204" i="4"/>
  <c r="C204" i="4"/>
  <c r="E203" i="4"/>
  <c r="D203" i="4"/>
  <c r="C203" i="4"/>
  <c r="E201" i="4"/>
  <c r="D201" i="4"/>
  <c r="C201" i="4"/>
  <c r="E200" i="4"/>
  <c r="D200" i="4"/>
  <c r="C200" i="4"/>
  <c r="E199" i="4"/>
  <c r="D199" i="4"/>
  <c r="C199" i="4"/>
  <c r="E198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C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E186" i="4"/>
  <c r="D186" i="4"/>
  <c r="C186" i="4"/>
  <c r="E185" i="4"/>
  <c r="D185" i="4"/>
  <c r="C185" i="4"/>
  <c r="E184" i="4"/>
  <c r="D184" i="4"/>
  <c r="C184" i="4"/>
  <c r="E183" i="4"/>
  <c r="D183" i="4"/>
  <c r="C183" i="4"/>
  <c r="E182" i="4"/>
  <c r="D182" i="4"/>
  <c r="C182" i="4"/>
  <c r="E181" i="4"/>
  <c r="D181" i="4"/>
  <c r="C181" i="4"/>
  <c r="E179" i="4"/>
  <c r="D179" i="4"/>
  <c r="C179" i="4"/>
  <c r="E178" i="4"/>
  <c r="D178" i="4"/>
  <c r="C178" i="4"/>
  <c r="E177" i="4"/>
  <c r="D177" i="4"/>
  <c r="C177" i="4"/>
  <c r="E176" i="4"/>
  <c r="D176" i="4"/>
  <c r="C176" i="4"/>
  <c r="E175" i="4"/>
  <c r="D175" i="4"/>
  <c r="C175" i="4"/>
  <c r="E174" i="4"/>
  <c r="D174" i="4"/>
  <c r="C174" i="4"/>
  <c r="E173" i="4"/>
  <c r="D173" i="4"/>
  <c r="C173" i="4"/>
  <c r="E172" i="4"/>
  <c r="D172" i="4"/>
  <c r="C172" i="4"/>
  <c r="E171" i="4"/>
  <c r="D171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C167" i="4"/>
  <c r="E166" i="4"/>
  <c r="D166" i="4"/>
  <c r="C166" i="4"/>
  <c r="E165" i="4"/>
  <c r="D165" i="4"/>
  <c r="C165" i="4"/>
  <c r="E164" i="4"/>
  <c r="D164" i="4"/>
  <c r="C164" i="4"/>
  <c r="E163" i="4"/>
  <c r="D163" i="4"/>
  <c r="C163" i="4"/>
  <c r="E162" i="4"/>
  <c r="D162" i="4"/>
  <c r="C162" i="4"/>
  <c r="E161" i="4"/>
  <c r="D161" i="4"/>
  <c r="C161" i="4"/>
  <c r="E160" i="4"/>
  <c r="D160" i="4"/>
  <c r="C160" i="4"/>
  <c r="E159" i="4"/>
  <c r="D159" i="4"/>
  <c r="C159" i="4"/>
  <c r="E157" i="4"/>
  <c r="D157" i="4"/>
  <c r="C157" i="4"/>
  <c r="E156" i="4"/>
  <c r="D156" i="4"/>
  <c r="C156" i="4"/>
  <c r="E155" i="4"/>
  <c r="D155" i="4"/>
  <c r="C155" i="4"/>
  <c r="E154" i="4"/>
  <c r="D154" i="4"/>
  <c r="C154" i="4"/>
  <c r="E153" i="4"/>
  <c r="D153" i="4"/>
  <c r="C153" i="4"/>
  <c r="E152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E147" i="4"/>
  <c r="D147" i="4"/>
  <c r="C147" i="4"/>
  <c r="E146" i="4"/>
  <c r="D146" i="4"/>
  <c r="C146" i="4"/>
  <c r="E145" i="4"/>
  <c r="D145" i="4"/>
  <c r="C145" i="4"/>
  <c r="E144" i="4"/>
  <c r="D144" i="4"/>
  <c r="C144" i="4"/>
  <c r="E143" i="4"/>
  <c r="D143" i="4"/>
  <c r="C143" i="4"/>
  <c r="E142" i="4"/>
  <c r="D142" i="4"/>
  <c r="C142" i="4"/>
  <c r="E141" i="4"/>
  <c r="D141" i="4"/>
  <c r="C141" i="4"/>
  <c r="E140" i="4"/>
  <c r="D140" i="4"/>
  <c r="C140" i="4"/>
  <c r="E139" i="4"/>
  <c r="D139" i="4"/>
  <c r="C139" i="4"/>
  <c r="E138" i="4"/>
  <c r="D138" i="4"/>
  <c r="C138" i="4"/>
  <c r="E137" i="4"/>
  <c r="D137" i="4"/>
  <c r="C137" i="4"/>
  <c r="E135" i="4"/>
  <c r="D135" i="4"/>
  <c r="C135" i="4"/>
  <c r="E134" i="4"/>
  <c r="D134" i="4"/>
  <c r="C134" i="4"/>
  <c r="E133" i="4"/>
  <c r="D133" i="4"/>
  <c r="C133" i="4"/>
  <c r="E132" i="4"/>
  <c r="D132" i="4"/>
  <c r="C132" i="4"/>
  <c r="E131" i="4"/>
  <c r="D131" i="4"/>
  <c r="C131" i="4"/>
  <c r="E130" i="4"/>
  <c r="D130" i="4"/>
  <c r="C130" i="4"/>
  <c r="E129" i="4"/>
  <c r="D129" i="4"/>
  <c r="C129" i="4"/>
  <c r="E128" i="4"/>
  <c r="D128" i="4"/>
  <c r="C128" i="4"/>
  <c r="E127" i="4"/>
  <c r="D127" i="4"/>
  <c r="C127" i="4"/>
  <c r="E126" i="4"/>
  <c r="D126" i="4"/>
  <c r="C126" i="4"/>
  <c r="E125" i="4"/>
  <c r="D125" i="4"/>
  <c r="C125" i="4"/>
  <c r="E124" i="4"/>
  <c r="D124" i="4"/>
  <c r="C124" i="4"/>
  <c r="E123" i="4"/>
  <c r="D123" i="4"/>
  <c r="C123" i="4"/>
  <c r="E122" i="4"/>
  <c r="D122" i="4"/>
  <c r="C122" i="4"/>
  <c r="E121" i="4"/>
  <c r="D121" i="4"/>
  <c r="C121" i="4"/>
  <c r="E120" i="4"/>
  <c r="D120" i="4"/>
  <c r="C120" i="4"/>
  <c r="E119" i="4"/>
  <c r="D119" i="4"/>
  <c r="C119" i="4"/>
  <c r="E118" i="4"/>
  <c r="D118" i="4"/>
  <c r="C118" i="4"/>
  <c r="E117" i="4"/>
  <c r="D117" i="4"/>
  <c r="C117" i="4"/>
  <c r="E116" i="4"/>
  <c r="D116" i="4"/>
  <c r="C116" i="4"/>
  <c r="E115" i="4"/>
  <c r="D115" i="4"/>
  <c r="C115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E108" i="4"/>
  <c r="D108" i="4"/>
  <c r="C108" i="4"/>
  <c r="E107" i="4"/>
  <c r="D107" i="4"/>
  <c r="C107" i="4"/>
  <c r="E106" i="4"/>
  <c r="D106" i="4"/>
  <c r="C106" i="4"/>
  <c r="E105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E97" i="4"/>
  <c r="D97" i="4"/>
  <c r="C97" i="4"/>
  <c r="E96" i="4"/>
  <c r="D96" i="4"/>
  <c r="C96" i="4"/>
  <c r="E95" i="4"/>
  <c r="D95" i="4"/>
  <c r="C95" i="4"/>
  <c r="E94" i="4"/>
  <c r="D94" i="4"/>
  <c r="C94" i="4"/>
  <c r="E93" i="4"/>
  <c r="D93" i="4"/>
  <c r="C93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E84" i="4"/>
  <c r="D84" i="4"/>
  <c r="C84" i="4"/>
  <c r="E83" i="4"/>
  <c r="D83" i="4"/>
  <c r="C83" i="4"/>
  <c r="E82" i="4"/>
  <c r="D82" i="4"/>
  <c r="C8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E71" i="4"/>
  <c r="D71" i="4"/>
  <c r="C71" i="4"/>
  <c r="E69" i="4"/>
  <c r="D69" i="4"/>
  <c r="C69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E29" i="4"/>
  <c r="D29" i="4"/>
  <c r="C29" i="4"/>
  <c r="E28" i="4"/>
  <c r="D28" i="4"/>
  <c r="C28" i="4"/>
  <c r="E27" i="4"/>
  <c r="D27" i="4"/>
  <c r="C27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E4" i="4"/>
  <c r="D4" i="4"/>
  <c r="C4" i="4"/>
  <c r="E3" i="4"/>
  <c r="D3" i="4"/>
  <c r="C3" i="4"/>
  <c r="E218" i="3"/>
  <c r="D218" i="3"/>
  <c r="C218" i="3"/>
  <c r="E217" i="3"/>
  <c r="D217" i="3"/>
  <c r="C217" i="3"/>
  <c r="E216" i="3"/>
  <c r="D216" i="3"/>
  <c r="C216" i="3"/>
  <c r="E215" i="3"/>
  <c r="D215" i="3"/>
  <c r="C215" i="3"/>
  <c r="E214" i="3"/>
  <c r="D214" i="3"/>
  <c r="C214" i="3"/>
  <c r="E213" i="3"/>
  <c r="D213" i="3"/>
  <c r="C213" i="3"/>
  <c r="E212" i="3"/>
  <c r="D212" i="3"/>
  <c r="C212" i="3"/>
  <c r="E211" i="3"/>
  <c r="D211" i="3"/>
  <c r="C211" i="3"/>
  <c r="E210" i="3"/>
  <c r="D210" i="3"/>
  <c r="C210" i="3"/>
  <c r="E209" i="3"/>
  <c r="D209" i="3"/>
  <c r="C209" i="3"/>
  <c r="E208" i="3"/>
  <c r="D208" i="3"/>
  <c r="C208" i="3"/>
  <c r="E207" i="3"/>
  <c r="D207" i="3"/>
  <c r="C207" i="3"/>
  <c r="E206" i="3"/>
  <c r="D206" i="3"/>
  <c r="C206" i="3"/>
  <c r="E205" i="3"/>
  <c r="D205" i="3"/>
  <c r="C205" i="3"/>
  <c r="E204" i="3"/>
  <c r="D204" i="3"/>
  <c r="C204" i="3"/>
  <c r="E203" i="3"/>
  <c r="D203" i="3"/>
  <c r="C203" i="3"/>
  <c r="E202" i="3"/>
  <c r="D202" i="3"/>
  <c r="C202" i="3"/>
  <c r="E201" i="3"/>
  <c r="D201" i="3"/>
  <c r="C201" i="3"/>
  <c r="E200" i="3"/>
  <c r="D200" i="3"/>
  <c r="C200" i="3"/>
  <c r="E199" i="3"/>
  <c r="D199" i="3"/>
  <c r="C199" i="3"/>
  <c r="E198" i="3"/>
  <c r="D198" i="3"/>
  <c r="C198" i="3"/>
  <c r="E196" i="3"/>
  <c r="D196" i="3"/>
  <c r="C196" i="3"/>
  <c r="E195" i="3"/>
  <c r="D195" i="3"/>
  <c r="C195" i="3"/>
  <c r="E194" i="3"/>
  <c r="D194" i="3"/>
  <c r="C194" i="3"/>
  <c r="E193" i="3"/>
  <c r="D193" i="3"/>
  <c r="C193" i="3"/>
  <c r="E192" i="3"/>
  <c r="D192" i="3"/>
  <c r="C192" i="3"/>
  <c r="E191" i="3"/>
  <c r="D191" i="3"/>
  <c r="C191" i="3"/>
  <c r="E190" i="3"/>
  <c r="D190" i="3"/>
  <c r="C190" i="3"/>
  <c r="E189" i="3"/>
  <c r="D189" i="3"/>
  <c r="C189" i="3"/>
  <c r="E188" i="3"/>
  <c r="D188" i="3"/>
  <c r="C188" i="3"/>
  <c r="E187" i="3"/>
  <c r="D187" i="3"/>
  <c r="C187" i="3"/>
  <c r="E186" i="3"/>
  <c r="D186" i="3"/>
  <c r="C186" i="3"/>
  <c r="E185" i="3"/>
  <c r="D185" i="3"/>
  <c r="C185" i="3"/>
  <c r="E184" i="3"/>
  <c r="D184" i="3"/>
  <c r="C184" i="3"/>
  <c r="E183" i="3"/>
  <c r="D183" i="3"/>
  <c r="C183" i="3"/>
  <c r="E182" i="3"/>
  <c r="D182" i="3"/>
  <c r="C182" i="3"/>
  <c r="E181" i="3"/>
  <c r="D181" i="3"/>
  <c r="C181" i="3"/>
  <c r="E180" i="3"/>
  <c r="D180" i="3"/>
  <c r="C180" i="3"/>
  <c r="E179" i="3"/>
  <c r="D179" i="3"/>
  <c r="C179" i="3"/>
  <c r="E178" i="3"/>
  <c r="D178" i="3"/>
  <c r="C178" i="3"/>
  <c r="E177" i="3"/>
  <c r="D177" i="3"/>
  <c r="C177" i="3"/>
  <c r="E176" i="3"/>
  <c r="D176" i="3"/>
  <c r="C176" i="3"/>
  <c r="E174" i="3"/>
  <c r="D174" i="3"/>
  <c r="C174" i="3"/>
  <c r="E173" i="3"/>
  <c r="D173" i="3"/>
  <c r="C173" i="3"/>
  <c r="E172" i="3"/>
  <c r="D172" i="3"/>
  <c r="C172" i="3"/>
  <c r="E171" i="3"/>
  <c r="D171" i="3"/>
  <c r="C171" i="3"/>
  <c r="E170" i="3"/>
  <c r="D170" i="3"/>
  <c r="C170" i="3"/>
  <c r="E169" i="3"/>
  <c r="D169" i="3"/>
  <c r="C169" i="3"/>
  <c r="E168" i="3"/>
  <c r="D168" i="3"/>
  <c r="C168" i="3"/>
  <c r="E167" i="3"/>
  <c r="D167" i="3"/>
  <c r="C167" i="3"/>
  <c r="E166" i="3"/>
  <c r="D166" i="3"/>
  <c r="C166" i="3"/>
  <c r="E165" i="3"/>
  <c r="D165" i="3"/>
  <c r="C165" i="3"/>
  <c r="E164" i="3"/>
  <c r="D164" i="3"/>
  <c r="C164" i="3"/>
  <c r="E163" i="3"/>
  <c r="D163" i="3"/>
  <c r="C163" i="3"/>
  <c r="E162" i="3"/>
  <c r="D162" i="3"/>
  <c r="C162" i="3"/>
  <c r="E161" i="3"/>
  <c r="D161" i="3"/>
  <c r="C161" i="3"/>
  <c r="E160" i="3"/>
  <c r="D160" i="3"/>
  <c r="C160" i="3"/>
  <c r="E159" i="3"/>
  <c r="D159" i="3"/>
  <c r="C159" i="3"/>
  <c r="E158" i="3"/>
  <c r="D158" i="3"/>
  <c r="C158" i="3"/>
  <c r="E157" i="3"/>
  <c r="D157" i="3"/>
  <c r="C157" i="3"/>
  <c r="E156" i="3"/>
  <c r="D156" i="3"/>
  <c r="C156" i="3"/>
  <c r="E155" i="3"/>
  <c r="D155" i="3"/>
  <c r="C155" i="3"/>
  <c r="E154" i="3"/>
  <c r="D154" i="3"/>
  <c r="C154" i="3"/>
  <c r="E152" i="3"/>
  <c r="D152" i="3"/>
  <c r="C152" i="3"/>
  <c r="E151" i="3"/>
  <c r="D151" i="3"/>
  <c r="C151" i="3"/>
  <c r="E150" i="3"/>
  <c r="D150" i="3"/>
  <c r="C150" i="3"/>
  <c r="E149" i="3"/>
  <c r="D149" i="3"/>
  <c r="C149" i="3"/>
  <c r="E148" i="3"/>
  <c r="D148" i="3"/>
  <c r="C148" i="3"/>
  <c r="E147" i="3"/>
  <c r="D147" i="3"/>
  <c r="C147" i="3"/>
  <c r="E146" i="3"/>
  <c r="D146" i="3"/>
  <c r="C146" i="3"/>
  <c r="E145" i="3"/>
  <c r="D145" i="3"/>
  <c r="C145" i="3"/>
  <c r="E144" i="3"/>
  <c r="D144" i="3"/>
  <c r="C144" i="3"/>
  <c r="E143" i="3"/>
  <c r="D143" i="3"/>
  <c r="C143" i="3"/>
  <c r="E142" i="3"/>
  <c r="D142" i="3"/>
  <c r="C142" i="3"/>
  <c r="E141" i="3"/>
  <c r="D141" i="3"/>
  <c r="C141" i="3"/>
  <c r="E140" i="3"/>
  <c r="D140" i="3"/>
  <c r="C140" i="3"/>
  <c r="E139" i="3"/>
  <c r="D139" i="3"/>
  <c r="C139" i="3"/>
  <c r="E138" i="3"/>
  <c r="D138" i="3"/>
  <c r="C138" i="3"/>
  <c r="E137" i="3"/>
  <c r="D137" i="3"/>
  <c r="C137" i="3"/>
  <c r="E136" i="3"/>
  <c r="D136" i="3"/>
  <c r="C136" i="3"/>
  <c r="E135" i="3"/>
  <c r="D135" i="3"/>
  <c r="C135" i="3"/>
  <c r="D134" i="3"/>
  <c r="C134" i="3"/>
  <c r="E133" i="3"/>
  <c r="D133" i="3"/>
  <c r="C133" i="3"/>
  <c r="E132" i="3"/>
  <c r="D132" i="3"/>
  <c r="C132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25" i="3"/>
  <c r="D125" i="3"/>
  <c r="C125" i="3"/>
  <c r="E124" i="3"/>
  <c r="D124" i="3"/>
  <c r="C124" i="3"/>
  <c r="E123" i="3"/>
  <c r="D123" i="3"/>
  <c r="C123" i="3"/>
  <c r="E122" i="3"/>
  <c r="D122" i="3"/>
  <c r="C122" i="3"/>
  <c r="E121" i="3"/>
  <c r="D121" i="3"/>
  <c r="C121" i="3"/>
  <c r="E120" i="3"/>
  <c r="D120" i="3"/>
  <c r="C120" i="3"/>
  <c r="E119" i="3"/>
  <c r="D119" i="3"/>
  <c r="C119" i="3"/>
  <c r="E118" i="3"/>
  <c r="D118" i="3"/>
  <c r="C118" i="3"/>
  <c r="E117" i="3"/>
  <c r="D117" i="3"/>
  <c r="C117" i="3"/>
  <c r="E116" i="3"/>
  <c r="D116" i="3"/>
  <c r="C116" i="3"/>
  <c r="E115" i="3"/>
  <c r="D115" i="3"/>
  <c r="C115" i="3"/>
  <c r="E114" i="3"/>
  <c r="D114" i="3"/>
  <c r="C114" i="3"/>
  <c r="E113" i="3"/>
  <c r="D113" i="3"/>
  <c r="C113" i="3"/>
  <c r="E112" i="3"/>
  <c r="D112" i="3"/>
  <c r="E111" i="3"/>
  <c r="D111" i="3"/>
  <c r="C111" i="3"/>
  <c r="E110" i="3"/>
  <c r="D110" i="3"/>
  <c r="C110" i="3"/>
  <c r="E93" i="3"/>
  <c r="D93" i="3"/>
  <c r="C93" i="3"/>
  <c r="E92" i="3"/>
  <c r="D92" i="3"/>
  <c r="C92" i="3"/>
  <c r="E91" i="3"/>
  <c r="D91" i="3"/>
  <c r="E89" i="3"/>
  <c r="D89" i="3"/>
  <c r="C89" i="3"/>
  <c r="E88" i="3"/>
  <c r="D88" i="3"/>
  <c r="C88" i="3"/>
  <c r="E87" i="3"/>
  <c r="D87" i="3"/>
  <c r="C87" i="3"/>
  <c r="E86" i="3"/>
  <c r="D86" i="3"/>
  <c r="C86" i="3"/>
  <c r="E85" i="3"/>
  <c r="D85" i="3"/>
  <c r="C85" i="3"/>
  <c r="E84" i="3"/>
  <c r="D84" i="3"/>
  <c r="E83" i="3"/>
  <c r="D83" i="3"/>
  <c r="E82" i="3"/>
  <c r="D82" i="3"/>
  <c r="E81" i="3"/>
  <c r="D81" i="3"/>
  <c r="C81" i="3"/>
  <c r="E80" i="3"/>
  <c r="D80" i="3"/>
  <c r="C80" i="3"/>
  <c r="E79" i="3"/>
  <c r="D79" i="3"/>
  <c r="C79" i="3"/>
  <c r="E78" i="3"/>
  <c r="D78" i="3"/>
  <c r="C78" i="3"/>
  <c r="E77" i="3"/>
  <c r="D77" i="3"/>
  <c r="C77" i="3"/>
  <c r="E76" i="3"/>
  <c r="D76" i="3"/>
  <c r="C76" i="3"/>
  <c r="E75" i="3"/>
  <c r="D75" i="3"/>
  <c r="C75" i="3"/>
  <c r="E74" i="3"/>
  <c r="D74" i="3"/>
  <c r="C74" i="3"/>
  <c r="E73" i="3"/>
  <c r="D73" i="3"/>
  <c r="C73" i="3"/>
  <c r="E72" i="3"/>
  <c r="D72" i="3"/>
  <c r="C72" i="3"/>
  <c r="E71" i="3"/>
  <c r="D71" i="3"/>
  <c r="C71" i="3"/>
  <c r="E70" i="3"/>
  <c r="D70" i="3"/>
  <c r="C70" i="3"/>
  <c r="E68" i="3"/>
  <c r="D68" i="3"/>
  <c r="C68" i="3"/>
  <c r="E67" i="3"/>
  <c r="D67" i="3"/>
  <c r="C67" i="3"/>
  <c r="E66" i="3"/>
  <c r="D66" i="3"/>
  <c r="C66" i="3"/>
  <c r="E65" i="3"/>
  <c r="D65" i="3"/>
  <c r="C65" i="3"/>
  <c r="E64" i="3"/>
  <c r="D64" i="3"/>
  <c r="C64" i="3"/>
  <c r="E63" i="3"/>
  <c r="D63" i="3"/>
  <c r="C63" i="3"/>
  <c r="E62" i="3"/>
  <c r="D62" i="3"/>
  <c r="C62" i="3"/>
  <c r="E61" i="3"/>
  <c r="D61" i="3"/>
  <c r="C61" i="3"/>
  <c r="E60" i="3"/>
  <c r="D60" i="3"/>
  <c r="C60" i="3"/>
  <c r="E59" i="3"/>
  <c r="D59" i="3"/>
  <c r="C59" i="3"/>
  <c r="E58" i="3"/>
  <c r="D58" i="3"/>
  <c r="C58" i="3"/>
  <c r="E56" i="3"/>
  <c r="D56" i="3"/>
  <c r="E55" i="3"/>
  <c r="D55" i="3"/>
  <c r="C55" i="3"/>
  <c r="E54" i="3"/>
  <c r="E53" i="3"/>
  <c r="D53" i="3"/>
  <c r="C53" i="3"/>
  <c r="E52" i="3"/>
  <c r="D52" i="3"/>
  <c r="C52" i="3"/>
  <c r="E51" i="3"/>
  <c r="D51" i="3"/>
  <c r="E50" i="3"/>
  <c r="D50" i="3"/>
  <c r="C50" i="3"/>
  <c r="E49" i="3"/>
  <c r="D49" i="3"/>
  <c r="C49" i="3"/>
  <c r="E25" i="3"/>
  <c r="D25" i="3"/>
  <c r="C25" i="3"/>
  <c r="E24" i="3"/>
  <c r="D24" i="3"/>
  <c r="C24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6" i="3"/>
  <c r="D16" i="3"/>
  <c r="C16" i="3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E9" i="3"/>
  <c r="D9" i="3"/>
  <c r="C9" i="3"/>
  <c r="E8" i="3"/>
  <c r="D8" i="3"/>
  <c r="C8" i="3"/>
  <c r="E7" i="3"/>
  <c r="D7" i="3"/>
  <c r="C7" i="3"/>
  <c r="E6" i="3"/>
  <c r="D6" i="3"/>
  <c r="C6" i="3"/>
  <c r="E5" i="3"/>
  <c r="D5" i="3"/>
  <c r="C5" i="3"/>
  <c r="E4" i="3"/>
  <c r="D4" i="3"/>
  <c r="C4" i="3"/>
  <c r="E3" i="3"/>
  <c r="C3" i="3"/>
  <c r="I22" i="1" a="1"/>
  <c r="I23" i="1" a="1"/>
  <c r="H23" i="1" a="1"/>
  <c r="H22" i="1" a="1"/>
  <c r="S13" i="1" a="1"/>
  <c r="S14" i="1" a="1"/>
  <c r="R13" i="1" a="1"/>
  <c r="R14" i="1" a="1"/>
  <c r="Q14" i="1" a="1"/>
  <c r="Q13" i="1" a="1"/>
  <c r="D3" i="9" l="1"/>
  <c r="A4" i="9" a="1"/>
  <c r="A4" i="9" s="1"/>
  <c r="B3" i="9"/>
  <c r="C3" i="9"/>
  <c r="G3" i="9" l="1"/>
  <c r="E3" i="9"/>
  <c r="A5" i="9" a="1"/>
  <c r="A5" i="9" s="1"/>
  <c r="B4" i="9"/>
  <c r="D4" i="9"/>
  <c r="C4" i="9"/>
  <c r="H3" i="9" l="1"/>
  <c r="K3" i="9" s="1"/>
  <c r="A6" i="9" a="1"/>
  <c r="A6" i="9" s="1"/>
  <c r="C5" i="9"/>
  <c r="B5" i="9"/>
  <c r="D5" i="9"/>
  <c r="M28" i="5"/>
  <c r="A7" i="9" l="1" a="1"/>
  <c r="A7" i="9" s="1"/>
  <c r="D6" i="9"/>
  <c r="C6" i="9"/>
  <c r="B6" i="9"/>
  <c r="M29" i="5"/>
  <c r="M32" i="5" l="1"/>
  <c r="A8" i="9" a="1"/>
  <c r="A8" i="9" s="1"/>
  <c r="D7" i="9"/>
  <c r="C7" i="9"/>
  <c r="B7" i="9"/>
  <c r="M30" i="5"/>
  <c r="A9" i="9" l="1" a="1"/>
  <c r="A9" i="9" s="1"/>
  <c r="B8" i="9"/>
  <c r="D8" i="9"/>
  <c r="C8" i="9"/>
  <c r="M31" i="5"/>
  <c r="A10" i="9" l="1" a="1"/>
  <c r="A10" i="9" s="1"/>
  <c r="B9" i="9"/>
  <c r="D9" i="9"/>
  <c r="C9" i="9"/>
  <c r="M33" i="5" l="1"/>
  <c r="D10" i="9"/>
  <c r="A11" i="9" a="1"/>
  <c r="A11" i="9" s="1"/>
  <c r="B10" i="9"/>
  <c r="C10" i="9"/>
  <c r="M34" i="5" l="1"/>
  <c r="M35" i="5"/>
  <c r="C11" i="9"/>
  <c r="D11" i="9"/>
  <c r="A12" i="9" a="1"/>
  <c r="A12" i="9" s="1"/>
  <c r="A13" i="9" s="1" a="1"/>
  <c r="A13" i="9" s="1"/>
  <c r="A14" i="9" s="1" a="1"/>
  <c r="B11" i="9"/>
  <c r="B12" i="9" l="1"/>
  <c r="D12" i="9"/>
  <c r="C12" i="9"/>
  <c r="C13" i="9"/>
  <c r="A14" i="9"/>
  <c r="D13" i="9"/>
  <c r="B13" i="9"/>
  <c r="M36" i="5" l="1"/>
  <c r="M37" i="5"/>
  <c r="D14" i="9"/>
  <c r="A15" i="9" a="1"/>
  <c r="A15" i="9" s="1"/>
  <c r="B14" i="9"/>
  <c r="C14" i="9"/>
  <c r="D15" i="9" l="1"/>
  <c r="A16" i="9" a="1"/>
  <c r="A16" i="9" s="1"/>
  <c r="B15" i="9"/>
  <c r="C15" i="9"/>
  <c r="M39" i="5" l="1"/>
  <c r="M38" i="5"/>
  <c r="B16" i="9"/>
  <c r="A17" i="9" a="1"/>
  <c r="A17" i="9" s="1"/>
  <c r="A18" i="9" s="1" a="1"/>
  <c r="D16" i="9"/>
  <c r="C16" i="9"/>
  <c r="C17" i="9" l="1"/>
  <c r="A18" i="9"/>
  <c r="D17" i="9"/>
  <c r="B17" i="9"/>
  <c r="M41" i="5" l="1"/>
  <c r="M40" i="5"/>
  <c r="A19" i="9" a="1"/>
  <c r="A19" i="9" s="1"/>
  <c r="A20" i="9" s="1" a="1"/>
  <c r="D18" i="9"/>
  <c r="C18" i="9"/>
  <c r="B18" i="9"/>
  <c r="M43" i="5" l="1"/>
  <c r="M42" i="5"/>
  <c r="C19" i="9"/>
  <c r="A20" i="9"/>
  <c r="B19" i="9"/>
  <c r="D19" i="9"/>
  <c r="M44" i="5" l="1"/>
  <c r="A21" i="9" a="1"/>
  <c r="A21" i="9" s="1"/>
  <c r="C20" i="9"/>
  <c r="B20" i="9"/>
  <c r="D20" i="9"/>
  <c r="M46" i="5" l="1"/>
  <c r="M45" i="5"/>
  <c r="C21" i="9"/>
  <c r="A22" i="9" a="1"/>
  <c r="A22" i="9" s="1"/>
  <c r="B22" i="9" s="1"/>
  <c r="B21" i="9"/>
  <c r="D21" i="9"/>
  <c r="M47" i="5"/>
  <c r="D22" i="9" l="1"/>
  <c r="C22" i="9"/>
  <c r="A23" i="9" a="1"/>
  <c r="A23" i="9" s="1"/>
  <c r="M48" i="5"/>
  <c r="A24" i="9" l="1" a="1"/>
  <c r="A24" i="9" s="1"/>
  <c r="A25" i="9" s="1" a="1"/>
  <c r="A25" i="9" s="1"/>
  <c r="D23" i="9"/>
  <c r="C23" i="9"/>
  <c r="B23" i="9"/>
  <c r="M49" i="5"/>
  <c r="C25" i="9" l="1"/>
  <c r="A26" i="9" a="1"/>
  <c r="A26" i="9" s="1"/>
  <c r="B24" i="9"/>
  <c r="C24" i="9"/>
  <c r="D24" i="9"/>
  <c r="D25" i="9"/>
  <c r="B25" i="9"/>
  <c r="M50" i="5"/>
  <c r="C26" i="9" l="1"/>
  <c r="A27" i="9" a="1"/>
  <c r="A27" i="9" s="1"/>
  <c r="D26" i="9"/>
  <c r="B26" i="9"/>
  <c r="M51" i="5"/>
  <c r="C27" i="9" l="1"/>
  <c r="A28" i="9" a="1"/>
  <c r="A28" i="9" s="1"/>
  <c r="B27" i="9"/>
  <c r="D27" i="9"/>
  <c r="M52" i="5"/>
  <c r="A29" i="9" l="1" a="1"/>
  <c r="A29" i="9" s="1"/>
  <c r="A30" i="9" s="1" a="1"/>
  <c r="D28" i="9"/>
  <c r="B28" i="9"/>
  <c r="C28" i="9"/>
  <c r="M53" i="5"/>
  <c r="C29" i="9" l="1"/>
  <c r="D29" i="9"/>
  <c r="B29" i="9"/>
  <c r="A30" i="9"/>
  <c r="A31" i="9" s="1" a="1"/>
  <c r="M54" i="5"/>
  <c r="A31" i="9" l="1"/>
  <c r="A32" i="9" s="1" a="1"/>
  <c r="C30" i="9"/>
  <c r="B30" i="9"/>
  <c r="D30" i="9"/>
  <c r="M55" i="5"/>
  <c r="C31" i="9" l="1"/>
  <c r="D31" i="9"/>
  <c r="B31" i="9"/>
  <c r="A32" i="9"/>
  <c r="M56" i="5"/>
  <c r="A33" i="9" l="1" a="1"/>
  <c r="A33" i="9" s="1"/>
  <c r="B32" i="9"/>
  <c r="D32" i="9"/>
  <c r="C32" i="9"/>
  <c r="M57" i="5"/>
  <c r="A34" i="9" l="1" a="1"/>
  <c r="A34" i="9" s="1"/>
  <c r="B33" i="9"/>
  <c r="C33" i="9"/>
  <c r="D33" i="9"/>
  <c r="M58" i="5"/>
  <c r="C34" i="9" l="1"/>
  <c r="A35" i="9" a="1"/>
  <c r="A35" i="9" s="1"/>
  <c r="B34" i="9"/>
  <c r="D34" i="9"/>
  <c r="M59" i="5"/>
  <c r="A36" i="9" l="1" a="1"/>
  <c r="A36" i="9" s="1"/>
  <c r="A37" i="9" s="1" a="1"/>
  <c r="D35" i="9"/>
  <c r="B35" i="9"/>
  <c r="C35" i="9"/>
  <c r="M60" i="5"/>
  <c r="C36" i="9" l="1"/>
  <c r="D36" i="9"/>
  <c r="A37" i="9"/>
  <c r="A38" i="9" s="1" a="1"/>
  <c r="B36" i="9"/>
  <c r="M61" i="5"/>
  <c r="D37" i="9" l="1"/>
  <c r="C37" i="9"/>
  <c r="A38" i="9"/>
  <c r="B37" i="9"/>
  <c r="M62" i="5"/>
  <c r="A39" i="9" l="1" a="1"/>
  <c r="A39" i="9" s="1"/>
  <c r="A40" i="9" s="1" a="1"/>
  <c r="C38" i="9"/>
  <c r="D38" i="9"/>
  <c r="B38" i="9"/>
  <c r="M63" i="5"/>
  <c r="A40" i="9" l="1"/>
  <c r="A41" i="9" s="1" a="1"/>
  <c r="C39" i="9"/>
  <c r="B39" i="9"/>
  <c r="D39" i="9"/>
  <c r="M64" i="5"/>
  <c r="D40" i="9" l="1"/>
  <c r="A41" i="9"/>
  <c r="C40" i="9"/>
  <c r="B40" i="9"/>
  <c r="M65" i="5"/>
  <c r="B41" i="9" l="1"/>
  <c r="A42" i="9" a="1"/>
  <c r="A42" i="9" s="1"/>
  <c r="D41" i="9"/>
  <c r="C41" i="9"/>
  <c r="M66" i="5"/>
  <c r="C42" i="9" l="1"/>
  <c r="A43" i="9" a="1"/>
  <c r="A43" i="9" s="1"/>
  <c r="D42" i="9"/>
  <c r="B42" i="9"/>
  <c r="M67" i="5"/>
  <c r="C43" i="9" l="1"/>
  <c r="A44" i="9" a="1"/>
  <c r="A44" i="9" s="1"/>
  <c r="D43" i="9"/>
  <c r="B43" i="9"/>
  <c r="M68" i="5"/>
  <c r="D44" i="9" l="1"/>
  <c r="A45" i="9" a="1"/>
  <c r="A45" i="9" s="1"/>
  <c r="A46" i="9" s="1" a="1"/>
  <c r="B44" i="9"/>
  <c r="C44" i="9"/>
  <c r="M69" i="5"/>
  <c r="A46" i="9" l="1"/>
  <c r="A47" i="9" s="1" a="1"/>
  <c r="D45" i="9"/>
  <c r="C45" i="9"/>
  <c r="B45" i="9"/>
  <c r="M70" i="5"/>
  <c r="D46" i="9" l="1"/>
  <c r="C46" i="9"/>
  <c r="A47" i="9"/>
  <c r="B46" i="9"/>
  <c r="M71" i="5"/>
  <c r="A48" i="9" l="1" a="1"/>
  <c r="A48" i="9" s="1"/>
  <c r="A49" i="9" s="1" a="1"/>
  <c r="B47" i="9"/>
  <c r="C47" i="9"/>
  <c r="D47" i="9"/>
  <c r="M72" i="5"/>
  <c r="D48" i="9" l="1"/>
  <c r="B48" i="9"/>
  <c r="A49" i="9"/>
  <c r="A50" i="9" s="1" a="1"/>
  <c r="C48" i="9"/>
  <c r="M73" i="5"/>
  <c r="B49" i="9" l="1"/>
  <c r="C49" i="9"/>
  <c r="D49" i="9"/>
  <c r="A50" i="9"/>
  <c r="M74" i="5"/>
  <c r="D50" i="9" l="1"/>
  <c r="A51" i="9" a="1"/>
  <c r="A51" i="9" s="1"/>
  <c r="B50" i="9"/>
  <c r="C50" i="9"/>
  <c r="M75" i="5"/>
  <c r="D51" i="9" l="1"/>
  <c r="A52" i="9" a="1"/>
  <c r="A52" i="9" s="1"/>
  <c r="B51" i="9"/>
  <c r="C51" i="9"/>
  <c r="M76" i="5"/>
  <c r="A53" i="9" l="1" a="1"/>
  <c r="A53" i="9" s="1"/>
  <c r="D52" i="9"/>
  <c r="C52" i="9"/>
  <c r="B52" i="9"/>
  <c r="M77" i="5"/>
  <c r="D53" i="9" l="1"/>
  <c r="A54" i="9" a="1"/>
  <c r="A54" i="9" s="1"/>
  <c r="B53" i="9"/>
  <c r="C53" i="9"/>
  <c r="M78" i="5"/>
  <c r="D54" i="9" l="1"/>
  <c r="A55" i="9" a="1"/>
  <c r="A55" i="9" s="1"/>
  <c r="A56" i="9" s="1" a="1"/>
  <c r="B54" i="9"/>
  <c r="C54" i="9"/>
  <c r="M79" i="5"/>
  <c r="D55" i="9" l="1"/>
  <c r="B55" i="9"/>
  <c r="A56" i="9"/>
  <c r="C55" i="9"/>
  <c r="M80" i="5"/>
  <c r="D56" i="9" l="1"/>
  <c r="A57" i="9" a="1"/>
  <c r="A57" i="9" s="1"/>
  <c r="C56" i="9"/>
  <c r="B56" i="9"/>
  <c r="M81" i="5"/>
  <c r="C57" i="9" l="1"/>
  <c r="A58" i="9" a="1"/>
  <c r="A58" i="9" s="1"/>
  <c r="B57" i="9"/>
  <c r="D57" i="9"/>
  <c r="M82" i="5"/>
  <c r="C58" i="9" l="1"/>
  <c r="A59" i="9" a="1"/>
  <c r="A59" i="9" s="1"/>
  <c r="D58" i="9"/>
  <c r="B58" i="9"/>
  <c r="M83" i="5"/>
  <c r="A60" i="9" l="1" a="1"/>
  <c r="A60" i="9" s="1"/>
  <c r="C59" i="9"/>
  <c r="D59" i="9"/>
  <c r="B59" i="9"/>
  <c r="M84" i="5"/>
  <c r="B60" i="9" l="1"/>
  <c r="A61" i="9" a="1"/>
  <c r="A61" i="9" s="1"/>
  <c r="A62" i="9" s="1" a="1"/>
  <c r="C60" i="9"/>
  <c r="D60" i="9"/>
  <c r="M85" i="5"/>
  <c r="C61" i="9" l="1"/>
  <c r="D61" i="9"/>
  <c r="A62" i="9"/>
  <c r="B61" i="9"/>
  <c r="M86" i="5"/>
  <c r="A63" i="9" l="1" a="1"/>
  <c r="A63" i="9" s="1"/>
  <c r="A64" i="9" s="1" a="1"/>
  <c r="B62" i="9"/>
  <c r="C62" i="9"/>
  <c r="D62" i="9"/>
  <c r="M87" i="5"/>
  <c r="C63" i="9" l="1"/>
  <c r="B63" i="9"/>
  <c r="D63" i="9"/>
  <c r="A64" i="9"/>
  <c r="M88" i="5"/>
  <c r="A65" i="9" l="1" a="1"/>
  <c r="A65" i="9" s="1"/>
  <c r="A66" i="9" s="1" a="1"/>
  <c r="C64" i="9"/>
  <c r="B64" i="9"/>
  <c r="D64" i="9"/>
  <c r="M89" i="5"/>
  <c r="A66" i="9" l="1"/>
  <c r="C65" i="9"/>
  <c r="B65" i="9"/>
  <c r="D65" i="9"/>
  <c r="M90" i="5"/>
  <c r="A67" i="9" l="1" a="1"/>
  <c r="A67" i="9" s="1"/>
  <c r="C66" i="9"/>
  <c r="B66" i="9"/>
  <c r="D66" i="9"/>
  <c r="M91" i="5"/>
  <c r="D67" i="9" l="1"/>
  <c r="A68" i="9" a="1"/>
  <c r="A68" i="9" s="1"/>
  <c r="B67" i="9"/>
  <c r="C67" i="9"/>
  <c r="M92" i="5"/>
  <c r="A69" i="9" l="1" a="1"/>
  <c r="A69" i="9" s="1"/>
  <c r="B68" i="9"/>
  <c r="D68" i="9"/>
  <c r="C68" i="9"/>
  <c r="M93" i="5"/>
  <c r="A70" i="9" l="1" a="1"/>
  <c r="A70" i="9" s="1"/>
  <c r="C69" i="9"/>
  <c r="D69" i="9"/>
  <c r="B69" i="9"/>
  <c r="M94" i="5"/>
  <c r="A71" i="9" l="1" a="1"/>
  <c r="A71" i="9" s="1"/>
  <c r="B70" i="9"/>
  <c r="D70" i="9"/>
  <c r="C70" i="9"/>
  <c r="M95" i="5"/>
  <c r="A72" i="9" l="1" a="1"/>
  <c r="A72" i="9" s="1"/>
  <c r="D71" i="9"/>
  <c r="C71" i="9"/>
  <c r="B71" i="9"/>
  <c r="M96" i="5"/>
  <c r="C72" i="9" l="1"/>
  <c r="A73" i="9" a="1"/>
  <c r="A73" i="9" s="1"/>
  <c r="D72" i="9"/>
  <c r="B72" i="9"/>
  <c r="M97" i="5"/>
  <c r="A74" i="9" l="1" a="1"/>
  <c r="A74" i="9" s="1"/>
  <c r="D73" i="9"/>
  <c r="B73" i="9"/>
  <c r="C73" i="9"/>
  <c r="M98" i="5"/>
  <c r="B74" i="9" l="1"/>
  <c r="A75" i="9" a="1"/>
  <c r="A75" i="9" s="1"/>
  <c r="C74" i="9"/>
  <c r="D74" i="9"/>
  <c r="M99" i="5"/>
  <c r="B75" i="9" l="1"/>
  <c r="A76" i="9" a="1"/>
  <c r="A76" i="9" s="1"/>
  <c r="D75" i="9"/>
  <c r="C75" i="9"/>
  <c r="M100" i="5"/>
  <c r="A77" i="9" l="1" a="1"/>
  <c r="A77" i="9" s="1"/>
  <c r="D76" i="9"/>
  <c r="C76" i="9"/>
  <c r="B76" i="9"/>
  <c r="M101" i="5"/>
  <c r="A78" i="9" l="1" a="1"/>
  <c r="A78" i="9" s="1"/>
  <c r="B77" i="9"/>
  <c r="D77" i="9"/>
  <c r="C77" i="9"/>
  <c r="M102" i="5"/>
  <c r="A79" i="9" l="1" a="1"/>
  <c r="A79" i="9" s="1"/>
  <c r="C78" i="9"/>
  <c r="D78" i="9"/>
  <c r="B78" i="9"/>
  <c r="M103" i="5"/>
  <c r="B79" i="9" l="1"/>
  <c r="A80" i="9" a="1"/>
  <c r="A80" i="9" s="1"/>
  <c r="C79" i="9"/>
  <c r="D79" i="9"/>
  <c r="M104" i="5"/>
  <c r="B80" i="9" l="1"/>
  <c r="A81" i="9" a="1"/>
  <c r="A81" i="9" s="1"/>
  <c r="C80" i="9"/>
  <c r="D80" i="9"/>
  <c r="M105" i="5"/>
  <c r="D81" i="9" l="1"/>
  <c r="A82" i="9" a="1"/>
  <c r="A82" i="9" s="1"/>
  <c r="C81" i="9"/>
  <c r="B81" i="9"/>
  <c r="M106" i="5"/>
  <c r="C82" i="9" l="1"/>
  <c r="A83" i="9" a="1"/>
  <c r="A83" i="9" s="1"/>
  <c r="B82" i="9"/>
  <c r="D82" i="9"/>
  <c r="M107" i="5"/>
  <c r="D83" i="9" l="1"/>
  <c r="A84" i="9" a="1"/>
  <c r="A84" i="9" s="1"/>
  <c r="B83" i="9"/>
  <c r="C83" i="9"/>
  <c r="M108" i="5"/>
  <c r="A85" i="9" l="1" a="1"/>
  <c r="A85" i="9" s="1"/>
  <c r="C84" i="9"/>
  <c r="B84" i="9"/>
  <c r="D84" i="9"/>
  <c r="M109" i="5"/>
  <c r="A86" i="9" l="1" a="1"/>
  <c r="A86" i="9" s="1"/>
  <c r="C85" i="9"/>
  <c r="B85" i="9"/>
  <c r="D85" i="9"/>
  <c r="M110" i="5"/>
  <c r="A87" i="9" l="1" a="1"/>
  <c r="A87" i="9" s="1"/>
  <c r="C86" i="9"/>
  <c r="D86" i="9"/>
  <c r="B86" i="9"/>
  <c r="M111" i="5"/>
  <c r="A88" i="9" l="1" a="1"/>
  <c r="A88" i="9" s="1"/>
  <c r="B87" i="9"/>
  <c r="D87" i="9"/>
  <c r="C87" i="9"/>
  <c r="M112" i="5"/>
  <c r="A89" i="9" l="1" a="1"/>
  <c r="A89" i="9" s="1"/>
  <c r="C88" i="9"/>
  <c r="D88" i="9"/>
  <c r="B88" i="9"/>
  <c r="M113" i="5"/>
  <c r="A90" i="9" l="1" a="1"/>
  <c r="A90" i="9" s="1"/>
  <c r="D89" i="9"/>
  <c r="B89" i="9"/>
  <c r="C89" i="9"/>
  <c r="M114" i="5"/>
  <c r="B90" i="9" l="1"/>
  <c r="A91" i="9" a="1"/>
  <c r="A91" i="9" s="1"/>
  <c r="D90" i="9"/>
  <c r="C90" i="9"/>
  <c r="M115" i="5"/>
  <c r="A92" i="9" l="1" a="1"/>
  <c r="A92" i="9" s="1"/>
  <c r="D91" i="9"/>
  <c r="B91" i="9"/>
  <c r="C91" i="9"/>
  <c r="M116" i="5"/>
  <c r="A93" i="9" l="1" a="1"/>
  <c r="A93" i="9" s="1"/>
  <c r="B92" i="9"/>
  <c r="D92" i="9"/>
  <c r="C92" i="9"/>
  <c r="M117" i="5"/>
  <c r="A94" i="9" l="1" a="1"/>
  <c r="A94" i="9" s="1"/>
  <c r="B93" i="9"/>
  <c r="D93" i="9"/>
  <c r="C93" i="9"/>
  <c r="M118" i="5"/>
  <c r="C94" i="9" l="1"/>
  <c r="A95" i="9" a="1"/>
  <c r="A95" i="9" s="1"/>
  <c r="B94" i="9"/>
  <c r="D94" i="9"/>
  <c r="M119" i="5"/>
  <c r="A96" i="9" l="1" a="1"/>
  <c r="A96" i="9" s="1"/>
  <c r="C95" i="9"/>
  <c r="D95" i="9"/>
  <c r="B95" i="9"/>
  <c r="M120" i="5"/>
  <c r="A97" i="9" l="1" a="1"/>
  <c r="A97" i="9" s="1"/>
  <c r="C96" i="9"/>
  <c r="B96" i="9"/>
  <c r="D96" i="9"/>
  <c r="M121" i="5"/>
  <c r="A98" i="9" l="1" a="1"/>
  <c r="A98" i="9" s="1"/>
  <c r="B97" i="9"/>
  <c r="D97" i="9"/>
  <c r="C97" i="9"/>
  <c r="M122" i="5"/>
  <c r="B98" i="9" l="1"/>
  <c r="A99" i="9" a="1"/>
  <c r="A99" i="9" s="1"/>
  <c r="C98" i="9"/>
  <c r="D98" i="9"/>
  <c r="M123" i="5"/>
  <c r="A100" i="9" l="1" a="1"/>
  <c r="A100" i="9" s="1"/>
  <c r="D99" i="9"/>
  <c r="C99" i="9"/>
  <c r="B99" i="9"/>
  <c r="M124" i="5"/>
  <c r="D100" i="9" l="1"/>
  <c r="A101" i="9" a="1"/>
  <c r="A101" i="9" s="1"/>
  <c r="B100" i="9"/>
  <c r="C100" i="9"/>
  <c r="M125" i="5"/>
  <c r="B101" i="9" l="1"/>
  <c r="A102" i="9" a="1"/>
  <c r="A102" i="9" s="1"/>
  <c r="D101" i="9"/>
  <c r="C101" i="9"/>
  <c r="M126" i="5"/>
  <c r="B102" i="9" l="1"/>
  <c r="A103" i="9" a="1"/>
  <c r="A103" i="9" s="1"/>
  <c r="C102" i="9"/>
  <c r="D102" i="9"/>
  <c r="M127" i="5"/>
  <c r="C103" i="9" l="1"/>
  <c r="A104" i="9" a="1"/>
  <c r="A104" i="9" s="1"/>
  <c r="D103" i="9"/>
  <c r="B103" i="9"/>
  <c r="M128" i="5"/>
  <c r="A105" i="9" l="1" a="1"/>
  <c r="A105" i="9" s="1"/>
  <c r="C104" i="9"/>
  <c r="B104" i="9"/>
  <c r="D104" i="9"/>
  <c r="M129" i="5"/>
  <c r="A106" i="9" l="1" a="1"/>
  <c r="A106" i="9" s="1"/>
  <c r="C105" i="9"/>
  <c r="D105" i="9"/>
  <c r="B105" i="9"/>
  <c r="M130" i="5"/>
  <c r="B106" i="9" l="1"/>
  <c r="A107" i="9" a="1"/>
  <c r="A107" i="9" s="1"/>
  <c r="C106" i="9"/>
  <c r="D106" i="9"/>
  <c r="M131" i="5"/>
  <c r="A108" i="9" l="1" a="1"/>
  <c r="A108" i="9" s="1"/>
  <c r="D107" i="9"/>
  <c r="C107" i="9"/>
  <c r="B107" i="9"/>
  <c r="M132" i="5"/>
  <c r="D108" i="9" l="1"/>
  <c r="A109" i="9" a="1"/>
  <c r="A109" i="9" s="1"/>
  <c r="C108" i="9"/>
  <c r="B108" i="9"/>
  <c r="M133" i="5"/>
  <c r="A110" i="9" l="1" a="1"/>
  <c r="A110" i="9" s="1"/>
  <c r="B109" i="9"/>
  <c r="D109" i="9"/>
  <c r="C109" i="9"/>
  <c r="M134" i="5"/>
  <c r="B110" i="9" l="1"/>
  <c r="A111" i="9" a="1"/>
  <c r="A111" i="9" s="1"/>
  <c r="C110" i="9"/>
  <c r="D110" i="9"/>
  <c r="M136" i="5"/>
  <c r="A112" i="9" l="1" a="1"/>
  <c r="A112" i="9" s="1"/>
  <c r="C111" i="9"/>
  <c r="D111" i="9"/>
  <c r="B111" i="9"/>
  <c r="M137" i="5"/>
  <c r="A113" i="9" l="1" a="1"/>
  <c r="A113" i="9" s="1"/>
  <c r="B112" i="9"/>
  <c r="C112" i="9"/>
  <c r="D112" i="9"/>
  <c r="M138" i="5"/>
  <c r="A114" i="9" l="1" a="1"/>
  <c r="A114" i="9" s="1"/>
  <c r="B113" i="9"/>
  <c r="D113" i="9"/>
  <c r="C113" i="9"/>
  <c r="M139" i="5"/>
  <c r="A115" i="9" l="1" a="1"/>
  <c r="A115" i="9" s="1"/>
  <c r="C114" i="9"/>
  <c r="B114" i="9"/>
  <c r="D114" i="9"/>
  <c r="M140" i="5"/>
  <c r="A116" i="9" l="1" a="1"/>
  <c r="A116" i="9" s="1"/>
  <c r="D115" i="9"/>
  <c r="B115" i="9"/>
  <c r="C115" i="9"/>
  <c r="M141" i="5"/>
  <c r="B116" i="9" l="1"/>
  <c r="A117" i="9" a="1"/>
  <c r="A117" i="9" s="1"/>
  <c r="C116" i="9"/>
  <c r="D116" i="9"/>
  <c r="M142" i="5"/>
  <c r="A118" i="9" l="1" a="1"/>
  <c r="A118" i="9" s="1"/>
  <c r="D117" i="9"/>
  <c r="B117" i="9"/>
  <c r="C117" i="9"/>
  <c r="M143" i="5"/>
  <c r="A119" i="9" l="1" a="1"/>
  <c r="A119" i="9" s="1"/>
  <c r="D118" i="9"/>
  <c r="B118" i="9"/>
  <c r="C118" i="9"/>
  <c r="M144" i="5"/>
  <c r="A120" i="9" l="1" a="1"/>
  <c r="A120" i="9" s="1"/>
  <c r="B119" i="9"/>
  <c r="D119" i="9"/>
  <c r="C119" i="9"/>
  <c r="M145" i="5"/>
  <c r="C120" i="9" l="1"/>
  <c r="A121" i="9" a="1"/>
  <c r="A121" i="9" s="1"/>
  <c r="D120" i="9"/>
  <c r="B120" i="9"/>
  <c r="M146" i="5"/>
  <c r="A122" i="9" l="1" a="1"/>
  <c r="A122" i="9" s="1"/>
  <c r="D121" i="9"/>
  <c r="C121" i="9"/>
  <c r="B121" i="9"/>
  <c r="M147" i="5"/>
  <c r="A123" i="9" l="1" a="1"/>
  <c r="A123" i="9" s="1"/>
  <c r="D122" i="9"/>
  <c r="C122" i="9"/>
  <c r="B122" i="9"/>
  <c r="M148" i="5"/>
  <c r="A124" i="9" l="1" a="1"/>
  <c r="A124" i="9" s="1"/>
  <c r="B123" i="9"/>
  <c r="D123" i="9"/>
  <c r="C123" i="9"/>
  <c r="M149" i="5"/>
  <c r="A125" i="9" l="1" a="1"/>
  <c r="A125" i="9" s="1"/>
  <c r="B124" i="9"/>
  <c r="C124" i="9"/>
  <c r="D124" i="9"/>
  <c r="M150" i="5"/>
  <c r="A126" i="9" l="1" a="1"/>
  <c r="A126" i="9" s="1"/>
  <c r="D125" i="9"/>
  <c r="B125" i="9"/>
  <c r="C125" i="9"/>
  <c r="M151" i="5"/>
  <c r="A127" i="9" l="1" a="1"/>
  <c r="A127" i="9" s="1"/>
  <c r="C126" i="9"/>
  <c r="D126" i="9"/>
  <c r="B126" i="9"/>
  <c r="M152" i="5"/>
  <c r="D127" i="9" l="1"/>
  <c r="A128" i="9" a="1"/>
  <c r="A128" i="9" s="1"/>
  <c r="B127" i="9"/>
  <c r="C127" i="9"/>
  <c r="M153" i="5"/>
  <c r="A129" i="9" l="1" a="1"/>
  <c r="A129" i="9" s="1"/>
  <c r="B128" i="9"/>
  <c r="C128" i="9"/>
  <c r="D128" i="9"/>
  <c r="M154" i="5"/>
  <c r="A130" i="9" l="1" a="1"/>
  <c r="A130" i="9" s="1"/>
  <c r="D129" i="9"/>
  <c r="B129" i="9"/>
  <c r="C129" i="9"/>
  <c r="M155" i="5"/>
  <c r="C130" i="9" l="1"/>
  <c r="A131" i="9" a="1"/>
  <c r="A131" i="9" s="1"/>
  <c r="D130" i="9"/>
  <c r="B130" i="9"/>
  <c r="M156" i="5"/>
  <c r="D131" i="9" l="1"/>
  <c r="A132" i="9" a="1"/>
  <c r="A132" i="9" s="1"/>
  <c r="C131" i="9"/>
  <c r="B131" i="9"/>
  <c r="M157" i="5"/>
  <c r="A133" i="9" l="1" a="1"/>
  <c r="A133" i="9" s="1"/>
  <c r="C132" i="9"/>
  <c r="B132" i="9"/>
  <c r="D132" i="9"/>
  <c r="M158" i="5"/>
  <c r="A134" i="9" l="1" a="1"/>
  <c r="A134" i="9" s="1"/>
  <c r="D133" i="9"/>
  <c r="B133" i="9"/>
  <c r="C133" i="9"/>
  <c r="M159" i="5"/>
  <c r="D134" i="9" l="1"/>
  <c r="A135" i="9" a="1"/>
  <c r="A135" i="9" s="1"/>
  <c r="B134" i="9"/>
  <c r="C134" i="9"/>
  <c r="M160" i="5"/>
  <c r="A136" i="9" l="1" a="1"/>
  <c r="A136" i="9" s="1"/>
  <c r="B135" i="9"/>
  <c r="D135" i="9"/>
  <c r="C135" i="9"/>
  <c r="M161" i="5"/>
  <c r="A137" i="9" l="1" a="1"/>
  <c r="A137" i="9" s="1"/>
  <c r="B136" i="9"/>
  <c r="C136" i="9"/>
  <c r="D136" i="9"/>
  <c r="M162" i="5"/>
  <c r="A138" i="9" l="1" a="1"/>
  <c r="A138" i="9" s="1"/>
  <c r="C137" i="9"/>
  <c r="B137" i="9"/>
  <c r="D137" i="9"/>
  <c r="M163" i="5"/>
  <c r="B138" i="9" l="1"/>
  <c r="A139" i="9" a="1"/>
  <c r="A139" i="9" s="1"/>
  <c r="C138" i="9"/>
  <c r="D138" i="9"/>
  <c r="M164" i="5"/>
  <c r="B139" i="9" l="1"/>
  <c r="A140" i="9" a="1"/>
  <c r="A140" i="9" s="1"/>
  <c r="C139" i="9"/>
  <c r="D139" i="9"/>
  <c r="M165" i="5"/>
  <c r="A141" i="9" l="1" a="1"/>
  <c r="A141" i="9" s="1"/>
  <c r="B140" i="9"/>
  <c r="D140" i="9"/>
  <c r="C140" i="9"/>
  <c r="M166" i="5"/>
  <c r="D141" i="9" l="1"/>
  <c r="A142" i="9" a="1"/>
  <c r="A142" i="9" s="1"/>
  <c r="B141" i="9"/>
  <c r="C141" i="9"/>
  <c r="M167" i="5"/>
  <c r="A143" i="9" l="1" a="1"/>
  <c r="A143" i="9" s="1"/>
  <c r="D142" i="9"/>
  <c r="B142" i="9"/>
  <c r="C142" i="9"/>
  <c r="M168" i="5"/>
  <c r="A144" i="9" l="1" a="1"/>
  <c r="A144" i="9" s="1"/>
  <c r="D143" i="9"/>
  <c r="C143" i="9"/>
  <c r="B143" i="9"/>
  <c r="M169" i="5"/>
  <c r="C144" i="9" l="1"/>
  <c r="A145" i="9" a="1"/>
  <c r="A145" i="9" s="1"/>
  <c r="B144" i="9"/>
  <c r="D144" i="9"/>
  <c r="M170" i="5"/>
  <c r="A146" i="9" l="1" a="1"/>
  <c r="A146" i="9" s="1"/>
  <c r="C145" i="9"/>
  <c r="D145" i="9"/>
  <c r="B145" i="9"/>
  <c r="M171" i="5"/>
  <c r="D146" i="9" l="1"/>
  <c r="A147" i="9" a="1"/>
  <c r="A147" i="9" s="1"/>
  <c r="C146" i="9"/>
  <c r="B146" i="9"/>
  <c r="M172" i="5"/>
  <c r="A148" i="9" l="1" a="1"/>
  <c r="A148" i="9" s="1"/>
  <c r="D147" i="9"/>
  <c r="B147" i="9"/>
  <c r="C147" i="9"/>
  <c r="M173" i="5"/>
  <c r="A149" i="9" l="1" a="1"/>
  <c r="A149" i="9" s="1"/>
  <c r="D148" i="9"/>
  <c r="C148" i="9"/>
  <c r="B148" i="9"/>
  <c r="M174" i="5"/>
  <c r="B149" i="9" l="1"/>
  <c r="A150" i="9" a="1"/>
  <c r="A150" i="9" s="1"/>
  <c r="D149" i="9"/>
  <c r="C149" i="9"/>
  <c r="M175" i="5"/>
  <c r="B150" i="9" l="1"/>
  <c r="A151" i="9" a="1"/>
  <c r="A151" i="9" s="1"/>
  <c r="C150" i="9"/>
  <c r="D150" i="9"/>
  <c r="M176" i="5"/>
  <c r="C151" i="9" l="1"/>
  <c r="A152" i="9" a="1"/>
  <c r="A152" i="9" s="1"/>
  <c r="D151" i="9"/>
  <c r="B151" i="9"/>
  <c r="M177" i="5"/>
  <c r="A153" i="9" l="1" a="1"/>
  <c r="A153" i="9" s="1"/>
  <c r="C152" i="9"/>
  <c r="D152" i="9"/>
  <c r="B152" i="9"/>
  <c r="M178" i="5"/>
  <c r="D153" i="9" l="1"/>
  <c r="A154" i="9" a="1"/>
  <c r="A154" i="9" s="1"/>
  <c r="B153" i="9"/>
  <c r="C153" i="9"/>
  <c r="M179" i="5"/>
  <c r="A155" i="9" l="1" a="1"/>
  <c r="A155" i="9" s="1"/>
  <c r="D154" i="9"/>
  <c r="C154" i="9"/>
  <c r="B154" i="9"/>
  <c r="M180" i="5"/>
  <c r="A156" i="9" l="1" a="1"/>
  <c r="A156" i="9" s="1"/>
  <c r="D155" i="9"/>
  <c r="C155" i="9"/>
  <c r="B155" i="9"/>
  <c r="M181" i="5"/>
  <c r="B156" i="9" l="1"/>
  <c r="A157" i="9" a="1"/>
  <c r="A157" i="9" s="1"/>
  <c r="C156" i="9"/>
  <c r="D156" i="9"/>
  <c r="M182" i="5"/>
  <c r="B157" i="9" l="1"/>
  <c r="A158" i="9" a="1"/>
  <c r="A158" i="9" s="1"/>
  <c r="C157" i="9"/>
  <c r="D157" i="9"/>
  <c r="M183" i="5"/>
  <c r="A159" i="9" l="1" a="1"/>
  <c r="A159" i="9" s="1"/>
  <c r="C158" i="9"/>
  <c r="D158" i="9"/>
  <c r="B158" i="9"/>
  <c r="M184" i="5"/>
  <c r="A160" i="9" l="1" a="1"/>
  <c r="A160" i="9" s="1"/>
  <c r="B159" i="9"/>
  <c r="C159" i="9"/>
  <c r="D159" i="9"/>
  <c r="M185" i="5"/>
  <c r="A161" i="9" l="1" a="1"/>
  <c r="A161" i="9" s="1"/>
  <c r="D160" i="9"/>
  <c r="B160" i="9"/>
  <c r="C160" i="9"/>
  <c r="M186" i="5"/>
  <c r="B161" i="9" l="1"/>
  <c r="A162" i="9" a="1"/>
  <c r="A162" i="9" s="1"/>
  <c r="C161" i="9"/>
  <c r="D161" i="9"/>
  <c r="M187" i="5"/>
  <c r="A163" i="9" l="1" a="1"/>
  <c r="A163" i="9" s="1"/>
  <c r="C162" i="9"/>
  <c r="B162" i="9"/>
  <c r="D162" i="9"/>
  <c r="M188" i="5"/>
  <c r="A164" i="9" l="1" a="1"/>
  <c r="A164" i="9" s="1"/>
  <c r="B163" i="9"/>
  <c r="C163" i="9"/>
  <c r="D163" i="9"/>
  <c r="M189" i="5"/>
  <c r="C164" i="9" l="1"/>
  <c r="A165" i="9" a="1"/>
  <c r="A165" i="9" s="1"/>
  <c r="B164" i="9"/>
  <c r="D164" i="9"/>
  <c r="M190" i="5"/>
  <c r="A166" i="9" l="1" a="1"/>
  <c r="A166" i="9" s="1"/>
  <c r="D165" i="9"/>
  <c r="C165" i="9"/>
  <c r="B165" i="9"/>
  <c r="M191" i="5"/>
  <c r="D166" i="9" l="1"/>
  <c r="A167" i="9" a="1"/>
  <c r="A167" i="9" s="1"/>
  <c r="B166" i="9"/>
  <c r="C166" i="9"/>
  <c r="M192" i="5"/>
  <c r="A168" i="9" l="1" a="1"/>
  <c r="A168" i="9" s="1"/>
  <c r="C167" i="9"/>
  <c r="B167" i="9"/>
  <c r="D167" i="9"/>
  <c r="M193" i="5"/>
  <c r="C168" i="9" l="1"/>
  <c r="A169" i="9" a="1"/>
  <c r="A169" i="9" s="1"/>
  <c r="B168" i="9"/>
  <c r="D168" i="9"/>
  <c r="M194" i="5"/>
  <c r="A170" i="9" l="1" a="1"/>
  <c r="A170" i="9" s="1"/>
  <c r="D169" i="9"/>
  <c r="C169" i="9"/>
  <c r="B169" i="9"/>
  <c r="M195" i="5"/>
  <c r="A171" i="9" l="1" a="1"/>
  <c r="A171" i="9" s="1"/>
  <c r="B170" i="9"/>
  <c r="C170" i="9"/>
  <c r="D170" i="9"/>
  <c r="M196" i="5"/>
  <c r="A172" i="9" l="1" a="1"/>
  <c r="A172" i="9" s="1"/>
  <c r="D171" i="9"/>
  <c r="B171" i="9"/>
  <c r="C171" i="9"/>
  <c r="M197" i="5"/>
  <c r="A173" i="9" l="1" a="1"/>
  <c r="A173" i="9" s="1"/>
  <c r="D172" i="9"/>
  <c r="B172" i="9"/>
  <c r="C172" i="9"/>
  <c r="M198" i="5"/>
  <c r="A174" i="9" l="1" a="1"/>
  <c r="A174" i="9" s="1"/>
  <c r="B173" i="9"/>
  <c r="C173" i="9"/>
  <c r="D173" i="9"/>
  <c r="M199" i="5"/>
  <c r="D174" i="9" l="1"/>
  <c r="A175" i="9" a="1"/>
  <c r="A175" i="9" s="1"/>
  <c r="C174" i="9"/>
  <c r="B174" i="9"/>
  <c r="M200" i="5"/>
  <c r="A176" i="9" l="1" a="1"/>
  <c r="A176" i="9" s="1"/>
  <c r="B175" i="9"/>
  <c r="D175" i="9"/>
  <c r="C175" i="9"/>
  <c r="M201" i="5"/>
  <c r="A177" i="9" l="1" a="1"/>
  <c r="A177" i="9" s="1"/>
  <c r="D176" i="9"/>
  <c r="B176" i="9"/>
  <c r="C176" i="9"/>
  <c r="M202" i="5"/>
  <c r="C177" i="9" l="1"/>
  <c r="A178" i="9" a="1"/>
  <c r="A178" i="9" s="1"/>
  <c r="B177" i="9"/>
  <c r="D177" i="9"/>
  <c r="M203" i="5"/>
  <c r="A179" i="9" l="1" a="1"/>
  <c r="A179" i="9" s="1"/>
  <c r="B178" i="9"/>
  <c r="C178" i="9"/>
  <c r="D178" i="9"/>
  <c r="M204" i="5"/>
  <c r="C179" i="9" l="1"/>
  <c r="A180" i="9" a="1"/>
  <c r="A180" i="9" s="1"/>
  <c r="B179" i="9"/>
  <c r="D179" i="9"/>
  <c r="M205" i="5"/>
  <c r="A181" i="9" l="1" a="1"/>
  <c r="A181" i="9" s="1"/>
  <c r="C180" i="9"/>
  <c r="B180" i="9"/>
  <c r="D180" i="9"/>
  <c r="M206" i="5"/>
  <c r="D181" i="9" l="1"/>
  <c r="A182" i="9" a="1"/>
  <c r="A182" i="9" s="1"/>
  <c r="B181" i="9"/>
  <c r="C181" i="9"/>
  <c r="M207" i="5"/>
  <c r="A183" i="9" l="1" a="1"/>
  <c r="A183" i="9" s="1"/>
  <c r="D182" i="9"/>
  <c r="B182" i="9"/>
  <c r="C182" i="9"/>
  <c r="M208" i="5"/>
  <c r="A184" i="9" l="1" a="1"/>
  <c r="A184" i="9" s="1"/>
  <c r="B183" i="9"/>
  <c r="C183" i="9"/>
  <c r="D183" i="9"/>
  <c r="M209" i="5"/>
  <c r="A185" i="9" l="1" a="1"/>
  <c r="A185" i="9" s="1"/>
  <c r="C184" i="9"/>
  <c r="D184" i="9"/>
  <c r="B184" i="9"/>
  <c r="M210" i="5"/>
  <c r="B185" i="9" l="1"/>
  <c r="A186" i="9" a="1"/>
  <c r="A186" i="9" s="1"/>
  <c r="D185" i="9"/>
  <c r="C185" i="9"/>
  <c r="M211" i="5"/>
  <c r="C186" i="9" l="1"/>
  <c r="A187" i="9" a="1"/>
  <c r="A187" i="9" s="1"/>
  <c r="B186" i="9"/>
  <c r="D186" i="9"/>
  <c r="M212" i="5"/>
  <c r="A188" i="9" l="1" a="1"/>
  <c r="A188" i="9" s="1"/>
  <c r="D187" i="9"/>
  <c r="B187" i="9"/>
  <c r="C187" i="9"/>
  <c r="M213" i="5"/>
  <c r="A189" i="9" l="1" a="1"/>
  <c r="A189" i="9" s="1"/>
  <c r="D188" i="9"/>
  <c r="B188" i="9"/>
  <c r="C188" i="9"/>
  <c r="M214" i="5"/>
  <c r="A190" i="9" l="1" a="1"/>
  <c r="A190" i="9" s="1"/>
  <c r="B189" i="9"/>
  <c r="C189" i="9"/>
  <c r="D189" i="9"/>
  <c r="M215" i="5"/>
  <c r="B190" i="9" l="1"/>
  <c r="A191" i="9" a="1"/>
  <c r="A191" i="9" s="1"/>
  <c r="D190" i="9"/>
  <c r="C190" i="9"/>
  <c r="M216" i="5"/>
  <c r="A192" i="9" l="1" a="1"/>
  <c r="A192" i="9" s="1"/>
  <c r="C191" i="9"/>
  <c r="B191" i="9"/>
  <c r="D191" i="9"/>
  <c r="M217" i="5"/>
  <c r="A193" i="9" l="1" a="1"/>
  <c r="A193" i="9" s="1"/>
  <c r="B192" i="9"/>
  <c r="C192" i="9"/>
  <c r="D192" i="9"/>
  <c r="M218" i="5"/>
  <c r="A194" i="9" l="1" a="1"/>
  <c r="A194" i="9" s="1"/>
  <c r="D193" i="9"/>
  <c r="C193" i="9"/>
  <c r="B193" i="9"/>
  <c r="M219" i="5"/>
  <c r="A195" i="9" l="1" a="1"/>
  <c r="A195" i="9" s="1"/>
  <c r="D194" i="9"/>
  <c r="C194" i="9"/>
  <c r="B194" i="9"/>
  <c r="M220" i="5"/>
  <c r="A196" i="9" l="1" a="1"/>
  <c r="A196" i="9" s="1"/>
  <c r="D195" i="9"/>
  <c r="C195" i="9"/>
  <c r="B195" i="9"/>
  <c r="M221" i="5"/>
  <c r="D196" i="9" l="1"/>
  <c r="A197" i="9" a="1"/>
  <c r="A197" i="9" s="1"/>
  <c r="C196" i="9"/>
  <c r="B196" i="9"/>
  <c r="M222" i="5"/>
  <c r="B197" i="9" l="1"/>
  <c r="A198" i="9" a="1"/>
  <c r="A198" i="9" s="1"/>
  <c r="C197" i="9"/>
  <c r="D197" i="9"/>
  <c r="M223" i="5"/>
  <c r="B198" i="9" l="1"/>
  <c r="A199" i="9" a="1"/>
  <c r="A199" i="9" s="1"/>
  <c r="C198" i="9"/>
  <c r="D198" i="9"/>
  <c r="M224" i="5"/>
  <c r="B199" i="9" l="1"/>
  <c r="A200" i="9" a="1"/>
  <c r="A200" i="9" s="1"/>
  <c r="C199" i="9"/>
  <c r="D199" i="9"/>
  <c r="M225" i="5"/>
  <c r="B200" i="9" l="1"/>
  <c r="A201" i="9" a="1"/>
  <c r="A201" i="9" s="1"/>
  <c r="D200" i="9"/>
  <c r="C200" i="9"/>
  <c r="M226" i="5"/>
  <c r="A202" i="9" l="1" a="1"/>
  <c r="A202" i="9" s="1"/>
  <c r="B201" i="9"/>
  <c r="D201" i="9"/>
  <c r="C201" i="9"/>
  <c r="M227" i="5"/>
  <c r="C202" i="9" l="1"/>
  <c r="A203" i="9" a="1"/>
  <c r="A203" i="9" s="1"/>
  <c r="A204" i="9" s="1" a="1"/>
  <c r="B202" i="9"/>
  <c r="D202" i="9"/>
  <c r="M228" i="5"/>
  <c r="I13" i="1" l="1" a="1"/>
  <c r="I13" i="1" s="1"/>
  <c r="I14" i="1" a="1"/>
  <c r="I14" i="1" s="1"/>
  <c r="H14" i="1" a="1"/>
  <c r="H14" i="1" s="1"/>
  <c r="H13" i="1" a="1"/>
  <c r="H13" i="1" s="1"/>
  <c r="D203" i="9"/>
  <c r="B203" i="9"/>
  <c r="C203" i="9"/>
  <c r="A204" i="9"/>
  <c r="A205" i="9" s="1" a="1"/>
  <c r="M229" i="5"/>
  <c r="D204" i="9" l="1"/>
  <c r="B204" i="9"/>
  <c r="C204" i="9"/>
  <c r="A205" i="9"/>
  <c r="A206" i="9" s="1" a="1"/>
  <c r="M230" i="5"/>
  <c r="C205" i="9" l="1"/>
  <c r="B205" i="9"/>
  <c r="D205" i="9"/>
  <c r="A206" i="9"/>
  <c r="A207" i="9" s="1" a="1"/>
  <c r="M231" i="5"/>
  <c r="B206" i="9" l="1"/>
  <c r="C206" i="9"/>
  <c r="D206" i="9"/>
  <c r="A207" i="9"/>
  <c r="A208" i="9" s="1" a="1"/>
  <c r="M232" i="5"/>
  <c r="D207" i="9" l="1"/>
  <c r="C207" i="9"/>
  <c r="B207" i="9"/>
  <c r="A208" i="9"/>
  <c r="A209" i="9" s="1" a="1"/>
  <c r="M233" i="5"/>
  <c r="C208" i="9" l="1"/>
  <c r="D208" i="9"/>
  <c r="B208" i="9"/>
  <c r="A209" i="9"/>
  <c r="A210" i="9" s="1" a="1"/>
  <c r="M234" i="5"/>
  <c r="B209" i="9" l="1"/>
  <c r="D209" i="9"/>
  <c r="C209" i="9"/>
  <c r="A210" i="9"/>
  <c r="A211" i="9" s="1" a="1"/>
  <c r="M235" i="5"/>
  <c r="B210" i="9" l="1"/>
  <c r="C210" i="9"/>
  <c r="D210" i="9"/>
  <c r="A211" i="9"/>
  <c r="A212" i="9" s="1" a="1"/>
  <c r="M236" i="5"/>
  <c r="B211" i="9" l="1"/>
  <c r="D211" i="9"/>
  <c r="C211" i="9"/>
  <c r="A212" i="9"/>
  <c r="A213" i="9" s="1" a="1"/>
  <c r="M237" i="5"/>
  <c r="B212" i="9" l="1"/>
  <c r="D212" i="9"/>
  <c r="C212" i="9"/>
  <c r="A213" i="9"/>
  <c r="A214" i="9" s="1" a="1"/>
  <c r="M238" i="5"/>
  <c r="C213" i="9" l="1"/>
  <c r="D213" i="9"/>
  <c r="B213" i="9"/>
  <c r="A214" i="9"/>
  <c r="A215" i="9" s="1" a="1"/>
  <c r="M239" i="5"/>
  <c r="C214" i="9" l="1"/>
  <c r="B214" i="9"/>
  <c r="D214" i="9"/>
  <c r="A215" i="9"/>
  <c r="A216" i="9" s="1" a="1"/>
  <c r="M240" i="5"/>
  <c r="D215" i="9" l="1"/>
  <c r="B215" i="9"/>
  <c r="C215" i="9"/>
  <c r="A216" i="9"/>
  <c r="A217" i="9" s="1" a="1"/>
  <c r="M241" i="5"/>
  <c r="B216" i="9" l="1"/>
  <c r="D216" i="9"/>
  <c r="C216" i="9"/>
  <c r="A217" i="9"/>
  <c r="A218" i="9" s="1" a="1"/>
  <c r="M242" i="5"/>
  <c r="D217" i="9" l="1"/>
  <c r="C217" i="9"/>
  <c r="B217" i="9"/>
  <c r="A218" i="9"/>
  <c r="A219" i="9" s="1" a="1"/>
  <c r="M243" i="5"/>
  <c r="C218" i="9" l="1"/>
  <c r="D218" i="9"/>
  <c r="B218" i="9"/>
  <c r="A219" i="9"/>
  <c r="M244" i="5"/>
  <c r="A220" i="9" l="1" a="1"/>
  <c r="A220" i="9" s="1"/>
  <c r="B219" i="9"/>
  <c r="D219" i="9"/>
  <c r="C219" i="9"/>
  <c r="M245" i="5"/>
  <c r="N245" i="5" l="1" a="1"/>
  <c r="D220" i="9"/>
  <c r="A221" i="9" a="1"/>
  <c r="A221" i="9" s="1"/>
  <c r="C220" i="9"/>
  <c r="B220" i="9"/>
  <c r="M246" i="5"/>
  <c r="N242" i="5" s="1" a="1"/>
  <c r="N243" i="5" l="1" a="1"/>
  <c r="N217" i="5" a="1"/>
  <c r="N214" i="5" a="1"/>
  <c r="N215" i="5" a="1"/>
  <c r="N216" i="5" a="1"/>
  <c r="N218" i="5" a="1"/>
  <c r="N219" i="5" a="1"/>
  <c r="N220" i="5" a="1"/>
  <c r="N221" i="5" a="1"/>
  <c r="N222" i="5" a="1"/>
  <c r="N223" i="5" a="1"/>
  <c r="N224" i="5" a="1"/>
  <c r="N226" i="5" a="1"/>
  <c r="N225" i="5" a="1"/>
  <c r="N228" i="5" a="1"/>
  <c r="N227" i="5" a="1"/>
  <c r="N230" i="5" a="1"/>
  <c r="N229" i="5" a="1"/>
  <c r="N231" i="5" a="1"/>
  <c r="N233" i="5" a="1"/>
  <c r="N232" i="5" a="1"/>
  <c r="N234" i="5" a="1"/>
  <c r="N236" i="5" a="1"/>
  <c r="N235" i="5" a="1"/>
  <c r="N237" i="5" a="1"/>
  <c r="N240" i="5" a="1"/>
  <c r="N238" i="5" a="1"/>
  <c r="N239" i="5" a="1"/>
  <c r="N241" i="5" a="1"/>
  <c r="N244" i="5" a="1"/>
  <c r="N245" i="5"/>
  <c r="N246" i="5" a="1"/>
  <c r="N28" i="5" a="1"/>
  <c r="N32" i="5" a="1"/>
  <c r="N29" i="5" a="1"/>
  <c r="N30" i="5" a="1"/>
  <c r="N33" i="5" a="1"/>
  <c r="N31" i="5" a="1"/>
  <c r="N35" i="5" a="1"/>
  <c r="N34" i="5" a="1"/>
  <c r="N37" i="5" a="1"/>
  <c r="N38" i="5" a="1"/>
  <c r="N39" i="5" a="1"/>
  <c r="N36" i="5" a="1"/>
  <c r="N41" i="5" a="1"/>
  <c r="N43" i="5" a="1"/>
  <c r="N42" i="5" a="1"/>
  <c r="N47" i="5" a="1"/>
  <c r="N40" i="5" a="1"/>
  <c r="N44" i="5" a="1"/>
  <c r="N46" i="5" a="1"/>
  <c r="N45" i="5" a="1"/>
  <c r="N48" i="5" a="1"/>
  <c r="N49" i="5" a="1"/>
  <c r="N52" i="5" a="1"/>
  <c r="N50" i="5" a="1"/>
  <c r="N51" i="5" a="1"/>
  <c r="N53" i="5" a="1"/>
  <c r="N55" i="5" a="1"/>
  <c r="N54" i="5" a="1"/>
  <c r="N56" i="5" a="1"/>
  <c r="N57" i="5" a="1"/>
  <c r="N58" i="5" a="1"/>
  <c r="N60" i="5" a="1"/>
  <c r="N59" i="5" a="1"/>
  <c r="N61" i="5" a="1"/>
  <c r="N63" i="5" a="1"/>
  <c r="N62" i="5" a="1"/>
  <c r="N64" i="5" a="1"/>
  <c r="N65" i="5" a="1"/>
  <c r="N67" i="5" a="1"/>
  <c r="N66" i="5" a="1"/>
  <c r="N68" i="5" a="1"/>
  <c r="N70" i="5" a="1"/>
  <c r="N69" i="5" a="1"/>
  <c r="N71" i="5" a="1"/>
  <c r="N74" i="5" a="1"/>
  <c r="N72" i="5" a="1"/>
  <c r="N73" i="5" a="1"/>
  <c r="N75" i="5" a="1"/>
  <c r="N76" i="5" a="1"/>
  <c r="N77" i="5" a="1"/>
  <c r="N78" i="5" a="1"/>
  <c r="N80" i="5" a="1"/>
  <c r="N79" i="5" a="1"/>
  <c r="N81" i="5" a="1"/>
  <c r="N83" i="5" a="1"/>
  <c r="N82" i="5" a="1"/>
  <c r="N84" i="5" a="1"/>
  <c r="N85" i="5" a="1"/>
  <c r="N88" i="5" a="1"/>
  <c r="N86" i="5" a="1"/>
  <c r="N87" i="5" a="1"/>
  <c r="N89" i="5" a="1"/>
  <c r="N91" i="5" a="1"/>
  <c r="N92" i="5" a="1"/>
  <c r="N90" i="5" a="1"/>
  <c r="N93" i="5" a="1"/>
  <c r="N94" i="5" a="1"/>
  <c r="N95" i="5" a="1"/>
  <c r="N96" i="5" a="1"/>
  <c r="N97" i="5" a="1"/>
  <c r="N98" i="5" a="1"/>
  <c r="N99" i="5" a="1"/>
  <c r="N101" i="5" a="1"/>
  <c r="N100" i="5" a="1"/>
  <c r="N102" i="5" a="1"/>
  <c r="N104" i="5" a="1"/>
  <c r="N103" i="5" a="1"/>
  <c r="N105" i="5" a="1"/>
  <c r="N106" i="5" a="1"/>
  <c r="N108" i="5" a="1"/>
  <c r="N107" i="5" a="1"/>
  <c r="N109" i="5" a="1"/>
  <c r="N110" i="5" a="1"/>
  <c r="N111" i="5" a="1"/>
  <c r="N113" i="5" a="1"/>
  <c r="N112" i="5" a="1"/>
  <c r="N114" i="5" a="1"/>
  <c r="N115" i="5" a="1"/>
  <c r="N115" i="5" s="1"/>
  <c r="N117" i="5" a="1"/>
  <c r="N116" i="5" a="1"/>
  <c r="N118" i="5" a="1"/>
  <c r="N120" i="5" a="1"/>
  <c r="N119" i="5" a="1"/>
  <c r="N121" i="5" a="1"/>
  <c r="N122" i="5" a="1"/>
  <c r="N122" i="5" s="1"/>
  <c r="N123" i="5" a="1"/>
  <c r="N125" i="5" a="1"/>
  <c r="N124" i="5" a="1"/>
  <c r="N127" i="5" a="1"/>
  <c r="N126" i="5" a="1"/>
  <c r="N130" i="5" a="1"/>
  <c r="N128" i="5" a="1"/>
  <c r="N129" i="5" a="1"/>
  <c r="N129" i="5" s="1"/>
  <c r="N131" i="5" a="1"/>
  <c r="N132" i="5" a="1"/>
  <c r="N134" i="5" a="1"/>
  <c r="N133" i="5" a="1"/>
  <c r="N136" i="5" a="1"/>
  <c r="N137" i="5" a="1"/>
  <c r="N138" i="5" a="1"/>
  <c r="N138" i="5" s="1"/>
  <c r="N139" i="5" a="1"/>
  <c r="N139" i="5" s="1"/>
  <c r="N140" i="5" a="1"/>
  <c r="N142" i="5" a="1"/>
  <c r="N141" i="5" a="1"/>
  <c r="N143" i="5" a="1"/>
  <c r="N144" i="5" a="1"/>
  <c r="N146" i="5" a="1"/>
  <c r="N145" i="5" a="1"/>
  <c r="N147" i="5" a="1"/>
  <c r="N147" i="5" s="1"/>
  <c r="N148" i="5" a="1"/>
  <c r="N148" i="5" s="1"/>
  <c r="N150" i="5" a="1"/>
  <c r="N149" i="5" a="1"/>
  <c r="N151" i="5" a="1"/>
  <c r="N154" i="5" a="1"/>
  <c r="N154" i="5" s="1"/>
  <c r="N153" i="5" a="1"/>
  <c r="N155" i="5" a="1"/>
  <c r="N155" i="5" s="1"/>
  <c r="N152" i="5" a="1"/>
  <c r="N152" i="5" s="1"/>
  <c r="N156" i="5" a="1"/>
  <c r="N156" i="5" s="1"/>
  <c r="N160" i="5" a="1"/>
  <c r="N158" i="5" a="1"/>
  <c r="N157" i="5" a="1"/>
  <c r="N159" i="5" a="1"/>
  <c r="N159" i="5" s="1"/>
  <c r="N161" i="5" a="1"/>
  <c r="N162" i="5" a="1"/>
  <c r="N162" i="5" s="1"/>
  <c r="N163" i="5" a="1"/>
  <c r="N163" i="5" s="1"/>
  <c r="N164" i="5" a="1"/>
  <c r="N164" i="5" s="1"/>
  <c r="N165" i="5" a="1"/>
  <c r="N166" i="5" a="1"/>
  <c r="N167" i="5" a="1"/>
  <c r="N168" i="5" a="1"/>
  <c r="N170" i="5" a="1"/>
  <c r="N169" i="5" a="1"/>
  <c r="N169" i="5" s="1"/>
  <c r="N171" i="5" a="1"/>
  <c r="N174" i="5" a="1"/>
  <c r="N174" i="5" s="1"/>
  <c r="N172" i="5" a="1"/>
  <c r="N173" i="5" a="1"/>
  <c r="N176" i="5" a="1"/>
  <c r="N176" i="5" s="1"/>
  <c r="N175" i="5" a="1"/>
  <c r="N175" i="5" s="1"/>
  <c r="N177" i="5" a="1"/>
  <c r="N178" i="5" a="1"/>
  <c r="N179" i="5" a="1"/>
  <c r="N179" i="5" s="1"/>
  <c r="N180" i="5" a="1"/>
  <c r="N180" i="5" s="1"/>
  <c r="N182" i="5" a="1"/>
  <c r="N181" i="5" a="1"/>
  <c r="N183" i="5" a="1"/>
  <c r="N184" i="5" a="1"/>
  <c r="N184" i="5" s="1"/>
  <c r="N186" i="5" a="1"/>
  <c r="N185" i="5" a="1"/>
  <c r="N185" i="5" s="1"/>
  <c r="N187" i="5" a="1"/>
  <c r="N188" i="5" a="1"/>
  <c r="N188" i="5" s="1"/>
  <c r="N189" i="5" a="1"/>
  <c r="N191" i="5" a="1"/>
  <c r="N191" i="5" s="1"/>
  <c r="N190" i="5" a="1"/>
  <c r="N190" i="5" s="1"/>
  <c r="N193" i="5" a="1"/>
  <c r="N192" i="5" a="1"/>
  <c r="N195" i="5" a="1"/>
  <c r="N195" i="5" s="1"/>
  <c r="N196" i="5" a="1"/>
  <c r="N196" i="5" s="1"/>
  <c r="N194" i="5" a="1"/>
  <c r="N194" i="5" s="1"/>
  <c r="N197" i="5" a="1"/>
  <c r="N198" i="5" a="1"/>
  <c r="N199" i="5" a="1"/>
  <c r="N199" i="5" s="1"/>
  <c r="N200" i="5" a="1"/>
  <c r="N200" i="5" s="1"/>
  <c r="N201" i="5" a="1"/>
  <c r="N203" i="5" a="1"/>
  <c r="N202" i="5" a="1"/>
  <c r="N202" i="5" s="1"/>
  <c r="N204" i="5" a="1"/>
  <c r="N204" i="5" s="1"/>
  <c r="N205" i="5" a="1"/>
  <c r="N206" i="5" a="1"/>
  <c r="N207" i="5" a="1"/>
  <c r="N207" i="5" s="1"/>
  <c r="N208" i="5" a="1"/>
  <c r="N208" i="5" s="1"/>
  <c r="N209" i="5" a="1"/>
  <c r="N210" i="5" a="1"/>
  <c r="N210" i="5" s="1"/>
  <c r="N211" i="5" a="1"/>
  <c r="N211" i="5" s="1"/>
  <c r="N212" i="5" a="1"/>
  <c r="N212" i="5" s="1"/>
  <c r="N213" i="5" a="1"/>
  <c r="N244" i="5"/>
  <c r="N240" i="5"/>
  <c r="N239" i="5"/>
  <c r="N241" i="5"/>
  <c r="N243" i="5"/>
  <c r="N238" i="5"/>
  <c r="B221" i="9"/>
  <c r="D221" i="9"/>
  <c r="C221" i="9"/>
  <c r="A222" i="9" a="1"/>
  <c r="A222" i="9" s="1"/>
  <c r="N246" i="5"/>
  <c r="N29" i="5"/>
  <c r="N28" i="5"/>
  <c r="N36" i="5"/>
  <c r="N33" i="5"/>
  <c r="N32" i="5"/>
  <c r="N30" i="5"/>
  <c r="N31" i="5"/>
  <c r="N35" i="5"/>
  <c r="N34" i="5"/>
  <c r="N37" i="5"/>
  <c r="N38" i="5"/>
  <c r="N39" i="5"/>
  <c r="N40" i="5"/>
  <c r="N41" i="5"/>
  <c r="N42" i="5"/>
  <c r="N43" i="5"/>
  <c r="N44" i="5"/>
  <c r="N46" i="5"/>
  <c r="N45" i="5"/>
  <c r="N47" i="5"/>
  <c r="N48" i="5"/>
  <c r="N49" i="5"/>
  <c r="N50" i="5"/>
  <c r="N52" i="5"/>
  <c r="N51" i="5"/>
  <c r="N53" i="5"/>
  <c r="N56" i="5"/>
  <c r="N54" i="5"/>
  <c r="N55" i="5"/>
  <c r="N58" i="5"/>
  <c r="N57" i="5"/>
  <c r="N59" i="5"/>
  <c r="N60" i="5"/>
  <c r="N63" i="5"/>
  <c r="N61" i="5"/>
  <c r="N62" i="5"/>
  <c r="N64" i="5"/>
  <c r="N65" i="5"/>
  <c r="N67" i="5"/>
  <c r="N66" i="5"/>
  <c r="N71" i="5"/>
  <c r="N69" i="5"/>
  <c r="N68" i="5"/>
  <c r="N70" i="5"/>
  <c r="N73" i="5"/>
  <c r="N74" i="5"/>
  <c r="N72" i="5"/>
  <c r="N75" i="5"/>
  <c r="N76" i="5"/>
  <c r="N78" i="5"/>
  <c r="N77" i="5"/>
  <c r="N80" i="5"/>
  <c r="N79" i="5"/>
  <c r="N82" i="5"/>
  <c r="N83" i="5"/>
  <c r="N81" i="5"/>
  <c r="N85" i="5"/>
  <c r="N84" i="5"/>
  <c r="N88" i="5"/>
  <c r="N87" i="5"/>
  <c r="N86" i="5"/>
  <c r="N89" i="5"/>
  <c r="N90" i="5"/>
  <c r="N93" i="5"/>
  <c r="N91" i="5"/>
  <c r="N92" i="5"/>
  <c r="N95" i="5"/>
  <c r="N94" i="5"/>
  <c r="N96" i="5"/>
  <c r="N98" i="5"/>
  <c r="N97" i="5"/>
  <c r="N100" i="5"/>
  <c r="N101" i="5"/>
  <c r="N99" i="5"/>
  <c r="N102" i="5"/>
  <c r="N104" i="5"/>
  <c r="N103" i="5"/>
  <c r="N105" i="5"/>
  <c r="N106" i="5"/>
  <c r="N107" i="5"/>
  <c r="N108" i="5"/>
  <c r="N110" i="5"/>
  <c r="N109" i="5"/>
  <c r="N111" i="5"/>
  <c r="N113" i="5"/>
  <c r="N112" i="5"/>
  <c r="N114" i="5"/>
  <c r="N116" i="5"/>
  <c r="N119" i="5"/>
  <c r="N117" i="5"/>
  <c r="N118" i="5"/>
  <c r="N120" i="5"/>
  <c r="N123" i="5"/>
  <c r="N121" i="5"/>
  <c r="N126" i="5"/>
  <c r="N124" i="5"/>
  <c r="N125" i="5"/>
  <c r="N127" i="5"/>
  <c r="N128" i="5"/>
  <c r="N130" i="5"/>
  <c r="N131" i="5"/>
  <c r="N132" i="5"/>
  <c r="N134" i="5"/>
  <c r="N133" i="5"/>
  <c r="N136" i="5"/>
  <c r="N140" i="5"/>
  <c r="N137" i="5"/>
  <c r="N141" i="5"/>
  <c r="N142" i="5"/>
  <c r="N144" i="5"/>
  <c r="N143" i="5"/>
  <c r="N146" i="5"/>
  <c r="N145" i="5"/>
  <c r="N149" i="5"/>
  <c r="N151" i="5"/>
  <c r="N150" i="5"/>
  <c r="N158" i="5"/>
  <c r="N153" i="5"/>
  <c r="N160" i="5"/>
  <c r="N157" i="5"/>
  <c r="N161" i="5"/>
  <c r="N165" i="5"/>
  <c r="N167" i="5"/>
  <c r="N166" i="5"/>
  <c r="N168" i="5"/>
  <c r="N170" i="5"/>
  <c r="N171" i="5"/>
  <c r="N172" i="5"/>
  <c r="N173" i="5"/>
  <c r="N177" i="5"/>
  <c r="N178" i="5"/>
  <c r="N181" i="5"/>
  <c r="N182" i="5"/>
  <c r="N183" i="5"/>
  <c r="N186" i="5"/>
  <c r="N187" i="5"/>
  <c r="N189" i="5"/>
  <c r="N192" i="5"/>
  <c r="N193" i="5"/>
  <c r="N198" i="5"/>
  <c r="N197" i="5"/>
  <c r="N201" i="5"/>
  <c r="N203" i="5"/>
  <c r="N206" i="5"/>
  <c r="N205" i="5"/>
  <c r="N209" i="5"/>
  <c r="N213" i="5"/>
  <c r="N215" i="5"/>
  <c r="N216" i="5"/>
  <c r="N214" i="5"/>
  <c r="N218" i="5"/>
  <c r="N217" i="5"/>
  <c r="N219" i="5"/>
  <c r="N220" i="5"/>
  <c r="N221" i="5"/>
  <c r="N222" i="5"/>
  <c r="N223" i="5"/>
  <c r="N224" i="5"/>
  <c r="N226" i="5"/>
  <c r="N225" i="5"/>
  <c r="N227" i="5"/>
  <c r="N228" i="5"/>
  <c r="N229" i="5"/>
  <c r="N230" i="5"/>
  <c r="N231" i="5"/>
  <c r="N233" i="5"/>
  <c r="N232" i="5"/>
  <c r="N235" i="5"/>
  <c r="N234" i="5"/>
  <c r="N237" i="5"/>
  <c r="N236" i="5"/>
  <c r="N242" i="5"/>
  <c r="C222" i="9" l="1"/>
  <c r="A223" i="9" a="1"/>
  <c r="A223" i="9" s="1"/>
  <c r="B223" i="9" s="1"/>
  <c r="D222" i="9"/>
  <c r="B222" i="9"/>
  <c r="M14" i="1" l="1" a="1"/>
  <c r="M14" i="1" s="1"/>
  <c r="M13" i="1" a="1"/>
  <c r="M13" i="1" s="1"/>
  <c r="D223" i="9"/>
  <c r="A224" i="9" a="1"/>
  <c r="A224" i="9" s="1"/>
  <c r="C223" i="9"/>
  <c r="A225" i="9" l="1" a="1"/>
  <c r="A225" i="9" s="1"/>
  <c r="D224" i="9"/>
  <c r="C224" i="9"/>
  <c r="B224" i="9"/>
  <c r="B225" i="9" l="1"/>
  <c r="A226" i="9" a="1"/>
  <c r="A226" i="9" s="1"/>
  <c r="C225" i="9"/>
  <c r="D225" i="9"/>
  <c r="B226" i="9" l="1"/>
  <c r="D226" i="9"/>
  <c r="A227" i="9" a="1"/>
  <c r="A227" i="9" s="1"/>
  <c r="C226" i="9"/>
  <c r="D227" i="9" l="1"/>
  <c r="C227" i="9"/>
  <c r="A228" i="9" a="1"/>
  <c r="A228" i="9" s="1"/>
  <c r="B227" i="9"/>
  <c r="A229" i="9" l="1" a="1"/>
  <c r="A229" i="9" s="1"/>
  <c r="C228" i="9"/>
  <c r="B228" i="9"/>
  <c r="D228" i="9"/>
  <c r="D229" i="9" l="1"/>
  <c r="B229" i="9"/>
  <c r="C229" i="9"/>
  <c r="A230" i="9" a="1"/>
  <c r="A230" i="9" s="1"/>
  <c r="C230" i="9" s="1"/>
  <c r="D230" i="9" l="1"/>
  <c r="B230" i="9"/>
  <c r="A231" i="9" a="1"/>
  <c r="A231" i="9" s="1"/>
  <c r="B231" i="9" s="1"/>
  <c r="C231" i="9" l="1"/>
  <c r="D231" i="9"/>
  <c r="A232" i="9" a="1"/>
  <c r="A232" i="9" s="1"/>
  <c r="B232" i="9" l="1"/>
  <c r="C232" i="9"/>
  <c r="D232" i="9"/>
  <c r="A233" i="9" a="1"/>
  <c r="A233" i="9" s="1"/>
  <c r="C233" i="9" l="1"/>
  <c r="B233" i="9"/>
  <c r="D233" i="9"/>
  <c r="A234" i="9" a="1"/>
  <c r="A234" i="9" s="1"/>
  <c r="B234" i="9" s="1"/>
  <c r="D234" i="9" l="1"/>
  <c r="A235" i="9" a="1"/>
  <c r="A235" i="9" s="1"/>
  <c r="C235" i="9" s="1"/>
  <c r="C234" i="9"/>
  <c r="D235" i="9" l="1"/>
  <c r="A236" i="9" a="1"/>
  <c r="A236" i="9" s="1"/>
  <c r="B235" i="9"/>
  <c r="C236" i="9" l="1"/>
  <c r="B236" i="9"/>
  <c r="A237" i="9" a="1"/>
  <c r="A237" i="9" s="1"/>
  <c r="D236" i="9"/>
  <c r="A238" i="9" l="1" a="1"/>
  <c r="A238" i="9" s="1"/>
  <c r="B237" i="9"/>
  <c r="C237" i="9"/>
  <c r="D237" i="9"/>
  <c r="A239" i="9" l="1" a="1"/>
  <c r="A239" i="9" s="1"/>
  <c r="C238" i="9"/>
  <c r="B238" i="9"/>
  <c r="D238" i="9"/>
  <c r="A240" i="9" l="1" a="1"/>
  <c r="A240" i="9" s="1"/>
  <c r="B239" i="9"/>
  <c r="C239" i="9"/>
  <c r="D239" i="9"/>
  <c r="A241" i="9" l="1" a="1"/>
  <c r="A241" i="9" s="1"/>
  <c r="B240" i="9"/>
  <c r="C240" i="9"/>
  <c r="D240" i="9"/>
  <c r="A242" i="9" l="1" a="1"/>
  <c r="A242" i="9" s="1"/>
  <c r="C241" i="9"/>
  <c r="D241" i="9"/>
  <c r="B241" i="9"/>
  <c r="A243" i="9" l="1" a="1"/>
  <c r="A243" i="9" s="1"/>
  <c r="D242" i="9"/>
  <c r="B242" i="9"/>
  <c r="C242" i="9"/>
  <c r="A244" i="9" l="1" a="1"/>
  <c r="A244" i="9" s="1"/>
  <c r="D243" i="9"/>
  <c r="C243" i="9"/>
  <c r="B243" i="9"/>
  <c r="A245" i="9" l="1" a="1"/>
  <c r="A245" i="9" s="1"/>
  <c r="D244" i="9"/>
  <c r="B244" i="9"/>
  <c r="C244" i="9"/>
  <c r="A246" i="9" l="1" a="1"/>
  <c r="A246" i="9" s="1"/>
  <c r="C245" i="9"/>
  <c r="D245" i="9"/>
  <c r="B245" i="9"/>
  <c r="A247" i="9" l="1" a="1"/>
  <c r="A247" i="9" s="1"/>
  <c r="E246" i="9"/>
  <c r="G246" i="9"/>
  <c r="C246" i="9"/>
  <c r="F246" i="9"/>
  <c r="J246" i="9"/>
  <c r="H246" i="9"/>
  <c r="D246" i="9"/>
  <c r="I246" i="9"/>
  <c r="B246" i="9"/>
  <c r="M246" i="9" l="1"/>
  <c r="O246" i="9"/>
  <c r="K246" i="9"/>
  <c r="A248" i="9" a="1"/>
  <c r="A248" i="9" s="1"/>
  <c r="C247" i="9"/>
  <c r="E247" i="9"/>
  <c r="B247" i="9"/>
  <c r="H247" i="9"/>
  <c r="G247" i="9"/>
  <c r="I247" i="9"/>
  <c r="J247" i="9"/>
  <c r="D247" i="9"/>
  <c r="F247" i="9"/>
  <c r="M247" i="9" l="1"/>
  <c r="K247" i="9"/>
  <c r="A249" i="9" a="1"/>
  <c r="A249" i="9" s="1"/>
  <c r="D248" i="9"/>
  <c r="E248" i="9"/>
  <c r="B248" i="9"/>
  <c r="C248" i="9"/>
  <c r="J248" i="9"/>
  <c r="H248" i="9"/>
  <c r="I248" i="9"/>
  <c r="G248" i="9"/>
  <c r="F248" i="9"/>
  <c r="O247" i="9"/>
  <c r="O248" i="9" l="1"/>
  <c r="K248" i="9"/>
  <c r="M248" i="9"/>
  <c r="A250" i="9" a="1"/>
  <c r="A250" i="9" s="1"/>
  <c r="B249" i="9"/>
  <c r="J249" i="9"/>
  <c r="C249" i="9"/>
  <c r="D249" i="9"/>
  <c r="H249" i="9"/>
  <c r="E249" i="9"/>
  <c r="G249" i="9"/>
  <c r="I249" i="9"/>
  <c r="F249" i="9"/>
  <c r="M249" i="9" l="1"/>
  <c r="A251" i="9" a="1"/>
  <c r="A251" i="9" s="1"/>
  <c r="D250" i="9"/>
  <c r="I250" i="9"/>
  <c r="B250" i="9"/>
  <c r="E250" i="9"/>
  <c r="G250" i="9"/>
  <c r="H250" i="9"/>
  <c r="F250" i="9"/>
  <c r="J250" i="9"/>
  <c r="C250" i="9"/>
  <c r="O249" i="9"/>
  <c r="K249" i="9"/>
  <c r="O250" i="9" l="1"/>
  <c r="M250" i="9"/>
  <c r="K250" i="9"/>
  <c r="A252" i="9" a="1"/>
  <c r="A252" i="9" s="1"/>
  <c r="D251" i="9"/>
  <c r="J251" i="9"/>
  <c r="B251" i="9"/>
  <c r="C251" i="9"/>
  <c r="H251" i="9"/>
  <c r="E251" i="9"/>
  <c r="G251" i="9"/>
  <c r="I251" i="9"/>
  <c r="F251" i="9"/>
  <c r="M251" i="9" l="1"/>
  <c r="A253" i="9" a="1"/>
  <c r="A253" i="9" s="1"/>
  <c r="C252" i="9"/>
  <c r="E252" i="9"/>
  <c r="G252" i="9"/>
  <c r="I252" i="9"/>
  <c r="J252" i="9"/>
  <c r="F252" i="9"/>
  <c r="H252" i="9"/>
  <c r="D252" i="9"/>
  <c r="B252" i="9"/>
  <c r="O251" i="9"/>
  <c r="K251" i="9"/>
  <c r="M252" i="9" l="1"/>
  <c r="O252" i="9"/>
  <c r="K252" i="9"/>
  <c r="A254" i="9" a="1"/>
  <c r="A254" i="9" s="1"/>
  <c r="D253" i="9"/>
  <c r="H253" i="9"/>
  <c r="G253" i="9"/>
  <c r="I253" i="9"/>
  <c r="E253" i="9"/>
  <c r="B253" i="9"/>
  <c r="F253" i="9"/>
  <c r="C253" i="9"/>
  <c r="J253" i="9"/>
  <c r="K253" i="9" l="1"/>
  <c r="O253" i="9"/>
  <c r="A255" i="9" a="1"/>
  <c r="A255" i="9" s="1"/>
  <c r="I254" i="9"/>
  <c r="J254" i="9"/>
  <c r="B254" i="9"/>
  <c r="D254" i="9"/>
  <c r="H254" i="9"/>
  <c r="G254" i="9"/>
  <c r="F254" i="9"/>
  <c r="C254" i="9"/>
  <c r="E254" i="9"/>
  <c r="M253" i="9"/>
  <c r="M254" i="9" l="1"/>
  <c r="O254" i="9"/>
  <c r="K254" i="9"/>
  <c r="A256" i="9" a="1"/>
  <c r="A256" i="9" s="1"/>
  <c r="C255" i="9"/>
  <c r="E255" i="9"/>
  <c r="H255" i="9"/>
  <c r="B255" i="9"/>
  <c r="D255" i="9"/>
  <c r="F255" i="9"/>
  <c r="G255" i="9"/>
  <c r="I255" i="9"/>
  <c r="J255" i="9"/>
  <c r="K255" i="9" l="1"/>
  <c r="A257" i="9" a="1"/>
  <c r="A257" i="9" s="1"/>
  <c r="F256" i="9"/>
  <c r="G256" i="9"/>
  <c r="D256" i="9"/>
  <c r="H256" i="9"/>
  <c r="C256" i="9"/>
  <c r="E256" i="9"/>
  <c r="J256" i="9"/>
  <c r="B256" i="9"/>
  <c r="I256" i="9"/>
  <c r="O255" i="9"/>
  <c r="M255" i="9"/>
  <c r="K256" i="9" l="1"/>
  <c r="O256" i="9"/>
  <c r="M256" i="9"/>
  <c r="A258" i="9" a="1"/>
  <c r="A258" i="9" s="1"/>
  <c r="I257" i="9"/>
  <c r="D257" i="9"/>
  <c r="J257" i="9"/>
  <c r="G257" i="9"/>
  <c r="F257" i="9"/>
  <c r="B257" i="9"/>
  <c r="E257" i="9"/>
  <c r="C257" i="9"/>
  <c r="H257" i="9"/>
  <c r="O257" i="9" l="1"/>
  <c r="K257" i="9"/>
  <c r="M257" i="9"/>
  <c r="A259" i="9" a="1"/>
  <c r="A259" i="9" s="1"/>
  <c r="I258" i="9"/>
  <c r="C258" i="9"/>
  <c r="F258" i="9"/>
  <c r="G258" i="9"/>
  <c r="E258" i="9"/>
  <c r="H258" i="9"/>
  <c r="D258" i="9"/>
  <c r="J258" i="9"/>
  <c r="B258" i="9"/>
  <c r="O258" i="9" l="1"/>
  <c r="K258" i="9"/>
  <c r="M258" i="9"/>
  <c r="A260" i="9" a="1"/>
  <c r="A260" i="9" s="1"/>
  <c r="B259" i="9"/>
  <c r="G259" i="9"/>
  <c r="J259" i="9"/>
  <c r="I259" i="9"/>
  <c r="C259" i="9"/>
  <c r="D259" i="9"/>
  <c r="H259" i="9"/>
  <c r="F259" i="9"/>
  <c r="E259" i="9"/>
  <c r="K259" i="9" l="1"/>
  <c r="O259" i="9"/>
  <c r="A261" i="9" a="1"/>
  <c r="A261" i="9" s="1"/>
  <c r="F260" i="9"/>
  <c r="E260" i="9"/>
  <c r="H260" i="9"/>
  <c r="G260" i="9"/>
  <c r="I260" i="9"/>
  <c r="D260" i="9"/>
  <c r="J260" i="9"/>
  <c r="B260" i="9"/>
  <c r="C260" i="9"/>
  <c r="M259" i="9"/>
  <c r="O260" i="9" l="1"/>
  <c r="K260" i="9"/>
  <c r="M260" i="9"/>
  <c r="A262" i="9" a="1"/>
  <c r="A262" i="9" s="1"/>
  <c r="B261" i="9"/>
  <c r="J261" i="9"/>
  <c r="H261" i="9"/>
  <c r="D261" i="9"/>
  <c r="E261" i="9"/>
  <c r="I261" i="9"/>
  <c r="C261" i="9"/>
  <c r="G261" i="9"/>
  <c r="F261" i="9"/>
  <c r="O261" i="9" l="1"/>
  <c r="K261" i="9"/>
  <c r="M261" i="9"/>
  <c r="A263" i="9" a="1"/>
  <c r="A263" i="9" s="1"/>
  <c r="G262" i="9"/>
  <c r="D262" i="9"/>
  <c r="F262" i="9"/>
  <c r="C262" i="9"/>
  <c r="J262" i="9"/>
  <c r="H262" i="9"/>
  <c r="E262" i="9"/>
  <c r="I262" i="9"/>
  <c r="B262" i="9"/>
  <c r="K262" i="9" l="1"/>
  <c r="M262" i="9"/>
  <c r="O262" i="9"/>
  <c r="A264" i="9" a="1"/>
  <c r="A264" i="9" s="1"/>
  <c r="G263" i="9"/>
  <c r="F263" i="9"/>
  <c r="H263" i="9"/>
  <c r="D263" i="9"/>
  <c r="E263" i="9"/>
  <c r="J263" i="9"/>
  <c r="B263" i="9"/>
  <c r="C263" i="9"/>
  <c r="I263" i="9"/>
  <c r="K263" i="9" l="1"/>
  <c r="M263" i="9"/>
  <c r="O263" i="9"/>
  <c r="A265" i="9" a="1"/>
  <c r="A265" i="9" s="1"/>
  <c r="G264" i="9"/>
  <c r="E264" i="9"/>
  <c r="I264" i="9"/>
  <c r="F264" i="9"/>
  <c r="H264" i="9"/>
  <c r="J264" i="9"/>
  <c r="D264" i="9"/>
  <c r="B264" i="9"/>
  <c r="C264" i="9"/>
  <c r="M264" i="9" l="1"/>
  <c r="K264" i="9"/>
  <c r="O264" i="9"/>
  <c r="A266" i="9" a="1"/>
  <c r="A266" i="9" s="1"/>
  <c r="J265" i="9"/>
  <c r="G265" i="9"/>
  <c r="I265" i="9"/>
  <c r="B265" i="9"/>
  <c r="D265" i="9"/>
  <c r="E265" i="9"/>
  <c r="C265" i="9"/>
  <c r="F265" i="9"/>
  <c r="H265" i="9"/>
  <c r="O265" i="9" l="1"/>
  <c r="M265" i="9"/>
  <c r="A267" i="9" a="1"/>
  <c r="A267" i="9" s="1"/>
  <c r="E266" i="9"/>
  <c r="I266" i="9"/>
  <c r="F266" i="9"/>
  <c r="J266" i="9"/>
  <c r="D266" i="9"/>
  <c r="B266" i="9"/>
  <c r="G266" i="9"/>
  <c r="C266" i="9"/>
  <c r="H266" i="9"/>
  <c r="K265" i="9"/>
  <c r="M266" i="9" l="1"/>
  <c r="O266" i="9"/>
  <c r="K266" i="9"/>
  <c r="A268" i="9" a="1"/>
  <c r="A268" i="9" s="1"/>
  <c r="B267" i="9"/>
  <c r="G267" i="9"/>
  <c r="H267" i="9"/>
  <c r="I267" i="9"/>
  <c r="J267" i="9"/>
  <c r="C267" i="9"/>
  <c r="E267" i="9"/>
  <c r="F267" i="9"/>
  <c r="D267" i="9"/>
  <c r="M267" i="9" l="1"/>
  <c r="O267" i="9"/>
  <c r="A269" i="9" a="1"/>
  <c r="A269" i="9" s="1"/>
  <c r="C268" i="9"/>
  <c r="I268" i="9"/>
  <c r="J268" i="9"/>
  <c r="B268" i="9"/>
  <c r="D268" i="9"/>
  <c r="F268" i="9"/>
  <c r="H268" i="9"/>
  <c r="G268" i="9"/>
  <c r="E268" i="9"/>
  <c r="K267" i="9"/>
  <c r="O268" i="9" l="1"/>
  <c r="M268" i="9"/>
  <c r="K268" i="9"/>
  <c r="A270" i="9" a="1"/>
  <c r="A270" i="9" s="1"/>
  <c r="B269" i="9"/>
  <c r="G269" i="9"/>
  <c r="F269" i="9"/>
  <c r="D269" i="9"/>
  <c r="E269" i="9"/>
  <c r="H269" i="9"/>
  <c r="J269" i="9"/>
  <c r="C269" i="9"/>
  <c r="I269" i="9"/>
  <c r="M269" i="9" l="1"/>
  <c r="K269" i="9"/>
  <c r="O269" i="9"/>
  <c r="A271" i="9" a="1"/>
  <c r="A271" i="9" s="1"/>
  <c r="G270" i="9"/>
  <c r="E270" i="9"/>
  <c r="C270" i="9"/>
  <c r="F270" i="9"/>
  <c r="H270" i="9"/>
  <c r="D270" i="9"/>
  <c r="B270" i="9"/>
  <c r="J270" i="9"/>
  <c r="I270" i="9"/>
  <c r="M270" i="9" l="1"/>
  <c r="K270" i="9"/>
  <c r="O270" i="9"/>
  <c r="A272" i="9" a="1"/>
  <c r="A272" i="9" s="1"/>
  <c r="C271" i="9"/>
  <c r="H271" i="9"/>
  <c r="E271" i="9"/>
  <c r="J271" i="9"/>
  <c r="F271" i="9"/>
  <c r="B271" i="9"/>
  <c r="G271" i="9"/>
  <c r="D271" i="9"/>
  <c r="I271" i="9"/>
  <c r="K271" i="9" l="1"/>
  <c r="A273" i="9" a="1"/>
  <c r="A273" i="9" s="1"/>
  <c r="H272" i="9"/>
  <c r="D272" i="9"/>
  <c r="I272" i="9"/>
  <c r="C272" i="9"/>
  <c r="F272" i="9"/>
  <c r="J272" i="9"/>
  <c r="B272" i="9"/>
  <c r="G272" i="9"/>
  <c r="E272" i="9"/>
  <c r="O271" i="9"/>
  <c r="M271" i="9"/>
  <c r="O272" i="9" l="1"/>
  <c r="K272" i="9"/>
  <c r="M272" i="9"/>
  <c r="A274" i="9" a="1"/>
  <c r="A274" i="9" s="1"/>
  <c r="E273" i="9"/>
  <c r="G273" i="9"/>
  <c r="C273" i="9"/>
  <c r="F273" i="9"/>
  <c r="I273" i="9"/>
  <c r="B273" i="9"/>
  <c r="J273" i="9"/>
  <c r="H273" i="9"/>
  <c r="D273" i="9"/>
  <c r="M273" i="9" l="1"/>
  <c r="O273" i="9"/>
  <c r="K273" i="9"/>
  <c r="A275" i="9" a="1"/>
  <c r="A275" i="9" s="1"/>
  <c r="H274" i="9"/>
  <c r="E274" i="9"/>
  <c r="I274" i="9"/>
  <c r="B274" i="9"/>
  <c r="G274" i="9"/>
  <c r="F274" i="9"/>
  <c r="C274" i="9"/>
  <c r="D274" i="9"/>
  <c r="J274" i="9"/>
  <c r="K274" i="9" l="1"/>
  <c r="O274" i="9"/>
  <c r="A276" i="9" a="1"/>
  <c r="A276" i="9" s="1"/>
  <c r="G275" i="9"/>
  <c r="J275" i="9"/>
  <c r="H275" i="9"/>
  <c r="F275" i="9"/>
  <c r="B275" i="9"/>
  <c r="C275" i="9"/>
  <c r="E275" i="9"/>
  <c r="I275" i="9"/>
  <c r="D275" i="9"/>
  <c r="M274" i="9"/>
  <c r="M275" i="9" l="1"/>
  <c r="K275" i="9"/>
  <c r="O275" i="9"/>
  <c r="A277" i="9" a="1"/>
  <c r="A277" i="9" s="1"/>
  <c r="H276" i="9"/>
  <c r="I276" i="9"/>
  <c r="B276" i="9"/>
  <c r="J276" i="9"/>
  <c r="C276" i="9"/>
  <c r="F276" i="9"/>
  <c r="D276" i="9"/>
  <c r="G276" i="9"/>
  <c r="E276" i="9"/>
  <c r="K276" i="9" l="1"/>
  <c r="O276" i="9"/>
  <c r="M276" i="9"/>
  <c r="A278" i="9" a="1"/>
  <c r="A278" i="9" s="1"/>
  <c r="I277" i="9"/>
  <c r="J277" i="9"/>
  <c r="D277" i="9"/>
  <c r="C277" i="9"/>
  <c r="G277" i="9"/>
  <c r="F277" i="9"/>
  <c r="B277" i="9"/>
  <c r="E277" i="9"/>
  <c r="H277" i="9"/>
  <c r="M277" i="9" l="1"/>
  <c r="O277" i="9"/>
  <c r="K277" i="9"/>
  <c r="A279" i="9" a="1"/>
  <c r="A279" i="9" s="1"/>
  <c r="H278" i="9"/>
  <c r="F278" i="9"/>
  <c r="G278" i="9"/>
  <c r="B278" i="9"/>
  <c r="E278" i="9"/>
  <c r="C278" i="9"/>
  <c r="I278" i="9"/>
  <c r="D278" i="9"/>
  <c r="J278" i="9"/>
  <c r="K278" i="9" l="1"/>
  <c r="O278" i="9"/>
  <c r="M278" i="9"/>
  <c r="A280" i="9" a="1"/>
  <c r="A280" i="9" s="1"/>
  <c r="D279" i="9"/>
  <c r="E279" i="9"/>
  <c r="I279" i="9"/>
  <c r="C279" i="9"/>
  <c r="B279" i="9"/>
  <c r="H279" i="9"/>
  <c r="F279" i="9"/>
  <c r="G279" i="9"/>
  <c r="J279" i="9"/>
  <c r="K279" i="9" l="1"/>
  <c r="M279" i="9"/>
  <c r="O279" i="9"/>
  <c r="A281" i="9" a="1"/>
  <c r="A281" i="9" s="1"/>
  <c r="E280" i="9"/>
  <c r="H280" i="9"/>
  <c r="I280" i="9"/>
  <c r="J280" i="9"/>
  <c r="B280" i="9"/>
  <c r="C280" i="9"/>
  <c r="F280" i="9"/>
  <c r="D280" i="9"/>
  <c r="G280" i="9"/>
  <c r="K280" i="9" l="1"/>
  <c r="M280" i="9"/>
  <c r="O280" i="9"/>
  <c r="A282" i="9" a="1"/>
  <c r="A282" i="9" s="1"/>
  <c r="E281" i="9"/>
  <c r="C281" i="9"/>
  <c r="F281" i="9"/>
  <c r="I281" i="9"/>
  <c r="J281" i="9"/>
  <c r="B281" i="9"/>
  <c r="H281" i="9"/>
  <c r="G281" i="9"/>
  <c r="D281" i="9"/>
  <c r="O281" i="9" l="1"/>
  <c r="M281" i="9"/>
  <c r="K281" i="9"/>
  <c r="A283" i="9" a="1"/>
  <c r="A283" i="9" s="1"/>
  <c r="D282" i="9"/>
  <c r="B282" i="9"/>
  <c r="C282" i="9"/>
  <c r="F282" i="9"/>
  <c r="J282" i="9"/>
  <c r="G282" i="9"/>
  <c r="H282" i="9"/>
  <c r="I282" i="9"/>
  <c r="E282" i="9"/>
  <c r="K282" i="9" l="1"/>
  <c r="O282" i="9"/>
  <c r="M282" i="9"/>
  <c r="A284" i="9" a="1"/>
  <c r="A284" i="9" s="1"/>
  <c r="B283" i="9"/>
  <c r="D283" i="9"/>
  <c r="I283" i="9"/>
  <c r="E283" i="9"/>
  <c r="G283" i="9"/>
  <c r="J283" i="9"/>
  <c r="C283" i="9"/>
  <c r="F283" i="9"/>
  <c r="H283" i="9"/>
  <c r="K283" i="9" l="1"/>
  <c r="O283" i="9"/>
  <c r="M283" i="9"/>
  <c r="A285" i="9" a="1"/>
  <c r="A285" i="9" s="1"/>
  <c r="G284" i="9"/>
  <c r="F284" i="9"/>
  <c r="E284" i="9"/>
  <c r="I284" i="9"/>
  <c r="J284" i="9"/>
  <c r="C284" i="9"/>
  <c r="D284" i="9"/>
  <c r="H284" i="9"/>
  <c r="B284" i="9"/>
  <c r="O284" i="9" l="1"/>
  <c r="K284" i="9"/>
  <c r="M284" i="9"/>
  <c r="A286" i="9" a="1"/>
  <c r="A286" i="9" s="1"/>
  <c r="G285" i="9"/>
  <c r="C285" i="9"/>
  <c r="E285" i="9"/>
  <c r="H285" i="9"/>
  <c r="F285" i="9"/>
  <c r="D285" i="9"/>
  <c r="B285" i="9"/>
  <c r="I285" i="9"/>
  <c r="J285" i="9"/>
  <c r="K285" i="9" l="1"/>
  <c r="M285" i="9"/>
  <c r="O285" i="9"/>
  <c r="A287" i="9" a="1"/>
  <c r="A287" i="9" s="1"/>
  <c r="D286" i="9"/>
  <c r="F286" i="9"/>
  <c r="G286" i="9"/>
  <c r="C286" i="9"/>
  <c r="H286" i="9"/>
  <c r="B286" i="9"/>
  <c r="E286" i="9"/>
  <c r="I286" i="9"/>
  <c r="J286" i="9"/>
  <c r="K286" i="9" l="1"/>
  <c r="O286" i="9"/>
  <c r="M286" i="9"/>
  <c r="A288" i="9" a="1"/>
  <c r="A288" i="9" s="1"/>
  <c r="H287" i="9"/>
  <c r="C287" i="9"/>
  <c r="G287" i="9"/>
  <c r="E287" i="9"/>
  <c r="B287" i="9"/>
  <c r="D287" i="9"/>
  <c r="F287" i="9"/>
  <c r="I287" i="9"/>
  <c r="J287" i="9"/>
  <c r="K287" i="9" l="1"/>
  <c r="M287" i="9"/>
  <c r="O287" i="9"/>
  <c r="A289" i="9" a="1"/>
  <c r="A289" i="9" s="1"/>
  <c r="B288" i="9"/>
  <c r="E288" i="9"/>
  <c r="C288" i="9"/>
  <c r="D288" i="9"/>
  <c r="J288" i="9"/>
  <c r="G288" i="9"/>
  <c r="F288" i="9"/>
  <c r="H288" i="9"/>
  <c r="I288" i="9"/>
  <c r="O288" i="9" l="1"/>
  <c r="K288" i="9"/>
  <c r="A290" i="9" a="1"/>
  <c r="A290" i="9" s="1"/>
  <c r="C289" i="9"/>
  <c r="H289" i="9"/>
  <c r="E289" i="9"/>
  <c r="D289" i="9"/>
  <c r="F289" i="9"/>
  <c r="B289" i="9"/>
  <c r="I289" i="9"/>
  <c r="J289" i="9"/>
  <c r="G289" i="9"/>
  <c r="M288" i="9"/>
  <c r="O289" i="9" l="1"/>
  <c r="M289" i="9"/>
  <c r="K289" i="9"/>
  <c r="A291" i="9" a="1"/>
  <c r="A291" i="9" s="1"/>
  <c r="D290" i="9"/>
  <c r="F290" i="9"/>
  <c r="H290" i="9"/>
  <c r="I290" i="9"/>
  <c r="C290" i="9"/>
  <c r="J290" i="9"/>
  <c r="B290" i="9"/>
  <c r="E290" i="9"/>
  <c r="G290" i="9"/>
  <c r="M290" i="9" l="1"/>
  <c r="O290" i="9"/>
  <c r="A292" i="9" a="1"/>
  <c r="A292" i="9" s="1"/>
  <c r="F291" i="9"/>
  <c r="B291" i="9"/>
  <c r="G291" i="9"/>
  <c r="E291" i="9"/>
  <c r="C291" i="9"/>
  <c r="H291" i="9"/>
  <c r="I291" i="9"/>
  <c r="J291" i="9"/>
  <c r="D291" i="9"/>
  <c r="K290" i="9"/>
  <c r="K291" i="9" l="1"/>
  <c r="O291" i="9"/>
  <c r="M291" i="9"/>
  <c r="A293" i="9" a="1"/>
  <c r="A293" i="9" s="1"/>
  <c r="G292" i="9"/>
  <c r="H292" i="9"/>
  <c r="E292" i="9"/>
  <c r="D292" i="9"/>
  <c r="F292" i="9"/>
  <c r="I292" i="9"/>
  <c r="J292" i="9"/>
  <c r="C292" i="9"/>
  <c r="B292" i="9"/>
  <c r="M292" i="9" l="1"/>
  <c r="K292" i="9"/>
  <c r="O292" i="9"/>
  <c r="A294" i="9" a="1"/>
  <c r="A294" i="9" s="1"/>
  <c r="D293" i="9"/>
  <c r="E293" i="9"/>
  <c r="H293" i="9"/>
  <c r="B293" i="9"/>
  <c r="J293" i="9"/>
  <c r="G293" i="9"/>
  <c r="F293" i="9"/>
  <c r="I293" i="9"/>
  <c r="C293" i="9"/>
  <c r="K293" i="9" l="1"/>
  <c r="O293" i="9"/>
  <c r="A295" i="9" a="1"/>
  <c r="A295" i="9" s="1"/>
  <c r="G294" i="9"/>
  <c r="H294" i="9"/>
  <c r="E294" i="9"/>
  <c r="I294" i="9"/>
  <c r="F294" i="9"/>
  <c r="C294" i="9"/>
  <c r="J294" i="9"/>
  <c r="B294" i="9"/>
  <c r="D294" i="9"/>
  <c r="M293" i="9"/>
  <c r="K294" i="9" l="1"/>
  <c r="M294" i="9"/>
  <c r="O294" i="9"/>
  <c r="A296" i="9" a="1"/>
  <c r="A296" i="9" s="1"/>
  <c r="D295" i="9"/>
  <c r="H295" i="9"/>
  <c r="C295" i="9"/>
  <c r="F295" i="9"/>
  <c r="B295" i="9"/>
  <c r="E295" i="9"/>
  <c r="G295" i="9"/>
  <c r="I295" i="9"/>
  <c r="J295" i="9"/>
  <c r="M295" i="9" l="1"/>
  <c r="A297" i="9" a="1"/>
  <c r="A297" i="9" s="1"/>
  <c r="F296" i="9"/>
  <c r="J296" i="9"/>
  <c r="C296" i="9"/>
  <c r="H296" i="9"/>
  <c r="E296" i="9"/>
  <c r="G296" i="9"/>
  <c r="D296" i="9"/>
  <c r="I296" i="9"/>
  <c r="B296" i="9"/>
  <c r="O295" i="9"/>
  <c r="K295" i="9"/>
  <c r="K296" i="9" l="1"/>
  <c r="O296" i="9"/>
  <c r="M296" i="9"/>
  <c r="A298" i="9" a="1"/>
  <c r="A298" i="9" s="1"/>
  <c r="H297" i="9"/>
  <c r="G297" i="9"/>
  <c r="J297" i="9"/>
  <c r="D297" i="9"/>
  <c r="C297" i="9"/>
  <c r="E297" i="9"/>
  <c r="B297" i="9"/>
  <c r="F297" i="9"/>
  <c r="I297" i="9"/>
  <c r="M297" i="9" l="1"/>
  <c r="O297" i="9"/>
  <c r="A299" i="9" a="1"/>
  <c r="A299" i="9" s="1"/>
  <c r="D298" i="9"/>
  <c r="B298" i="9"/>
  <c r="G298" i="9"/>
  <c r="H298" i="9"/>
  <c r="J298" i="9"/>
  <c r="C298" i="9"/>
  <c r="F298" i="9"/>
  <c r="E298" i="9"/>
  <c r="I298" i="9"/>
  <c r="K297" i="9"/>
  <c r="K298" i="9" l="1"/>
  <c r="O298" i="9"/>
  <c r="A300" i="9" a="1"/>
  <c r="A300" i="9" s="1"/>
  <c r="E299" i="9"/>
  <c r="I299" i="9"/>
  <c r="H299" i="9"/>
  <c r="F299" i="9"/>
  <c r="C299" i="9"/>
  <c r="D299" i="9"/>
  <c r="J299" i="9"/>
  <c r="B299" i="9"/>
  <c r="G299" i="9"/>
  <c r="M298" i="9"/>
  <c r="O299" i="9" l="1"/>
  <c r="M299" i="9"/>
  <c r="K299" i="9"/>
  <c r="A301" i="9" a="1"/>
  <c r="A301" i="9" s="1"/>
  <c r="B300" i="9"/>
  <c r="C300" i="9"/>
  <c r="F300" i="9"/>
  <c r="J300" i="9"/>
  <c r="D300" i="9"/>
  <c r="E300" i="9"/>
  <c r="H300" i="9"/>
  <c r="G300" i="9"/>
  <c r="I300" i="9"/>
  <c r="O300" i="9" l="1"/>
  <c r="M300" i="9"/>
  <c r="A302" i="9" a="1"/>
  <c r="A302" i="9" s="1"/>
  <c r="E301" i="9"/>
  <c r="I301" i="9"/>
  <c r="C301" i="9"/>
  <c r="B301" i="9"/>
  <c r="D301" i="9"/>
  <c r="J301" i="9"/>
  <c r="F301" i="9"/>
  <c r="G301" i="9"/>
  <c r="H301" i="9"/>
  <c r="K300" i="9"/>
  <c r="O301" i="9" l="1"/>
  <c r="K301" i="9"/>
  <c r="A303" i="9" a="1"/>
  <c r="A303" i="9" s="1"/>
  <c r="C302" i="9"/>
  <c r="J302" i="9"/>
  <c r="G302" i="9"/>
  <c r="I302" i="9"/>
  <c r="B302" i="9"/>
  <c r="F302" i="9"/>
  <c r="H302" i="9"/>
  <c r="D302" i="9"/>
  <c r="E302" i="9"/>
  <c r="M301" i="9"/>
  <c r="M302" i="9" l="1"/>
  <c r="O302" i="9"/>
  <c r="K302" i="9"/>
  <c r="A304" i="9" a="1"/>
  <c r="A304" i="9" s="1"/>
  <c r="F303" i="9"/>
  <c r="D303" i="9"/>
  <c r="G303" i="9"/>
  <c r="E303" i="9"/>
  <c r="H303" i="9"/>
  <c r="B303" i="9"/>
  <c r="C303" i="9"/>
  <c r="J303" i="9"/>
  <c r="I303" i="9"/>
  <c r="K303" i="9" l="1"/>
  <c r="O303" i="9"/>
  <c r="M303" i="9"/>
  <c r="A305" i="9" a="1"/>
  <c r="A305" i="9" s="1"/>
  <c r="E304" i="9"/>
  <c r="B304" i="9"/>
  <c r="G304" i="9"/>
  <c r="H304" i="9"/>
  <c r="D304" i="9"/>
  <c r="J304" i="9"/>
  <c r="I304" i="9"/>
  <c r="F304" i="9"/>
  <c r="C304" i="9"/>
  <c r="M304" i="9" l="1"/>
  <c r="K304" i="9"/>
  <c r="O304" i="9"/>
  <c r="A306" i="9" a="1"/>
  <c r="A306" i="9" s="1"/>
  <c r="H305" i="9"/>
  <c r="I305" i="9"/>
  <c r="C305" i="9"/>
  <c r="F305" i="9"/>
  <c r="B305" i="9"/>
  <c r="D305" i="9"/>
  <c r="E305" i="9"/>
  <c r="J305" i="9"/>
  <c r="G305" i="9"/>
  <c r="O305" i="9" l="1"/>
  <c r="K305" i="9"/>
  <c r="M305" i="9"/>
  <c r="A307" i="9" a="1"/>
  <c r="A307" i="9" s="1"/>
  <c r="J306" i="9"/>
  <c r="B306" i="9"/>
  <c r="C306" i="9"/>
  <c r="F306" i="9"/>
  <c r="D306" i="9"/>
  <c r="H306" i="9"/>
  <c r="I306" i="9"/>
  <c r="G306" i="9"/>
  <c r="E306" i="9"/>
  <c r="O306" i="9" l="1"/>
  <c r="M306" i="9"/>
  <c r="K306" i="9"/>
  <c r="H307" i="9"/>
  <c r="E307" i="9"/>
  <c r="J307" i="9"/>
  <c r="F307" i="9"/>
  <c r="C307" i="9"/>
  <c r="I307" i="9"/>
  <c r="D307" i="9"/>
  <c r="G307" i="9"/>
  <c r="B307" i="9"/>
  <c r="K307" i="9" l="1"/>
  <c r="O307" i="9"/>
  <c r="M307" i="9"/>
  <c r="J245" i="9" l="1"/>
  <c r="I245" i="9"/>
  <c r="H245" i="9"/>
  <c r="H244" i="9"/>
  <c r="J244" i="9"/>
  <c r="I244" i="9"/>
  <c r="H197" i="9"/>
  <c r="I197" i="9"/>
  <c r="J197" i="9"/>
  <c r="J218" i="9"/>
  <c r="H219" i="9"/>
  <c r="H218" i="9"/>
  <c r="I218" i="9"/>
  <c r="I219" i="9"/>
  <c r="J219" i="9"/>
  <c r="J222" i="9"/>
  <c r="I222" i="9"/>
  <c r="H222" i="9"/>
  <c r="J241" i="9"/>
  <c r="J243" i="9"/>
  <c r="H241" i="9"/>
  <c r="I241" i="9"/>
  <c r="I242" i="9"/>
  <c r="H242" i="9"/>
  <c r="J242" i="9"/>
  <c r="H243" i="9"/>
  <c r="I243" i="9"/>
  <c r="H225" i="9"/>
  <c r="J225" i="9"/>
  <c r="I235" i="9"/>
  <c r="J236" i="9"/>
  <c r="J235" i="9"/>
  <c r="H235" i="9"/>
  <c r="I236" i="9"/>
  <c r="H236" i="9"/>
  <c r="H237" i="9"/>
  <c r="J237" i="9"/>
  <c r="I237" i="9"/>
  <c r="H239" i="9"/>
  <c r="J238" i="9"/>
  <c r="I238" i="9"/>
  <c r="H238" i="9"/>
  <c r="J239" i="9"/>
  <c r="I239" i="9"/>
  <c r="J240" i="9"/>
  <c r="H240" i="9"/>
  <c r="I240" i="9"/>
  <c r="H191" i="9"/>
  <c r="I191" i="9"/>
  <c r="J191" i="9"/>
  <c r="H207" i="9"/>
  <c r="J207" i="9"/>
  <c r="I207" i="9"/>
  <c r="H217" i="9"/>
  <c r="I217" i="9"/>
  <c r="J217" i="9"/>
  <c r="I225" i="9"/>
  <c r="J201" i="9"/>
  <c r="I202" i="9"/>
  <c r="H201" i="9"/>
  <c r="I201" i="9"/>
  <c r="H202" i="9"/>
  <c r="J202" i="9"/>
  <c r="I204" i="9"/>
  <c r="H204" i="9"/>
  <c r="J204" i="9"/>
  <c r="J220" i="9"/>
  <c r="I220" i="9"/>
  <c r="H220" i="9"/>
  <c r="J221" i="9"/>
  <c r="I221" i="9"/>
  <c r="H221" i="9"/>
  <c r="I224" i="9"/>
  <c r="I223" i="9"/>
  <c r="J223" i="9"/>
  <c r="H223" i="9"/>
  <c r="H224" i="9"/>
  <c r="J224" i="9"/>
  <c r="H227" i="9"/>
  <c r="H226" i="9"/>
  <c r="I226" i="9"/>
  <c r="J226" i="9"/>
  <c r="H228" i="9"/>
  <c r="I227" i="9"/>
  <c r="J227" i="9"/>
  <c r="I228" i="9"/>
  <c r="J228" i="9"/>
  <c r="I229" i="9"/>
  <c r="J229" i="9"/>
  <c r="H229" i="9"/>
  <c r="J231" i="9"/>
  <c r="H230" i="9"/>
  <c r="J230" i="9"/>
  <c r="I230" i="9"/>
  <c r="H231" i="9"/>
  <c r="I231" i="9"/>
  <c r="H232" i="9"/>
  <c r="H233" i="9"/>
  <c r="J232" i="9"/>
  <c r="I232" i="9"/>
  <c r="H234" i="9"/>
  <c r="J233" i="9"/>
  <c r="I233" i="9"/>
  <c r="I234" i="9"/>
  <c r="J234" i="9"/>
  <c r="H194" i="9"/>
  <c r="J192" i="9"/>
  <c r="J194" i="9"/>
  <c r="I195" i="9"/>
  <c r="J195" i="9"/>
  <c r="H196" i="9"/>
  <c r="H192" i="9"/>
  <c r="J196" i="9"/>
  <c r="H195" i="9"/>
  <c r="I194" i="9"/>
  <c r="I196" i="9"/>
  <c r="H193" i="9"/>
  <c r="J193" i="9"/>
  <c r="I193" i="9"/>
  <c r="I192" i="9"/>
  <c r="J198" i="9"/>
  <c r="I198" i="9"/>
  <c r="H198" i="9"/>
  <c r="J199" i="9"/>
  <c r="I199" i="9"/>
  <c r="H199" i="9"/>
  <c r="H200" i="9"/>
  <c r="I200" i="9"/>
  <c r="J200" i="9"/>
  <c r="I203" i="9"/>
  <c r="H203" i="9"/>
  <c r="J203" i="9"/>
  <c r="I205" i="9"/>
  <c r="H205" i="9"/>
  <c r="J205" i="9"/>
  <c r="I208" i="9"/>
  <c r="I206" i="9"/>
  <c r="H206" i="9"/>
  <c r="J206" i="9"/>
  <c r="H208" i="9"/>
  <c r="J208" i="9"/>
  <c r="J211" i="9"/>
  <c r="I209" i="9"/>
  <c r="J209" i="9"/>
  <c r="H209" i="9"/>
  <c r="H210" i="9"/>
  <c r="I210" i="9"/>
  <c r="J210" i="9"/>
  <c r="I211" i="9"/>
  <c r="H211" i="9"/>
  <c r="H212" i="9"/>
  <c r="I212" i="9"/>
  <c r="J212" i="9"/>
  <c r="H213" i="9"/>
  <c r="J213" i="9"/>
  <c r="I213" i="9"/>
  <c r="H214" i="9"/>
  <c r="I214" i="9"/>
  <c r="J214" i="9"/>
  <c r="I215" i="9"/>
  <c r="J215" i="9"/>
  <c r="H215" i="9"/>
  <c r="I216" i="9"/>
  <c r="H216" i="9"/>
  <c r="J216" i="9"/>
  <c r="J188" i="9"/>
  <c r="I188" i="9"/>
  <c r="H188" i="9"/>
  <c r="I189" i="9"/>
  <c r="J189" i="9"/>
  <c r="H189" i="9"/>
  <c r="I190" i="9"/>
  <c r="H190" i="9"/>
  <c r="J190" i="9"/>
  <c r="H88" i="9"/>
  <c r="I88" i="9"/>
  <c r="J88" i="9"/>
  <c r="I187" i="9"/>
  <c r="H187" i="9"/>
  <c r="J187" i="9"/>
  <c r="H4" i="9"/>
  <c r="J6" i="9"/>
  <c r="J4" i="9"/>
  <c r="I4" i="9"/>
  <c r="J5" i="9"/>
  <c r="I5" i="9"/>
  <c r="H5" i="9"/>
  <c r="H6" i="9"/>
  <c r="I6" i="9"/>
  <c r="I7" i="9"/>
  <c r="H7" i="9"/>
  <c r="J7" i="9"/>
  <c r="H8" i="9"/>
  <c r="I8" i="9"/>
  <c r="J8" i="9"/>
  <c r="H9" i="9"/>
  <c r="I9" i="9"/>
  <c r="J9" i="9"/>
  <c r="H13" i="9"/>
  <c r="I10" i="9"/>
  <c r="H10" i="9"/>
  <c r="H11" i="9"/>
  <c r="J10" i="9"/>
  <c r="J11" i="9"/>
  <c r="I11" i="9"/>
  <c r="J15" i="9"/>
  <c r="J13" i="9"/>
  <c r="I13" i="9"/>
  <c r="J12" i="9"/>
  <c r="I12" i="9"/>
  <c r="H12" i="9"/>
  <c r="H14" i="9"/>
  <c r="I14" i="9"/>
  <c r="J14" i="9"/>
  <c r="J16" i="9"/>
  <c r="H15" i="9"/>
  <c r="I15" i="9"/>
  <c r="I16" i="9"/>
  <c r="H16" i="9"/>
  <c r="H19" i="9"/>
  <c r="I17" i="9"/>
  <c r="H17" i="9"/>
  <c r="J17" i="9"/>
  <c r="I19" i="9"/>
  <c r="I18" i="9"/>
  <c r="H18" i="9"/>
  <c r="J18" i="9"/>
  <c r="I20" i="9"/>
  <c r="J19" i="9"/>
  <c r="H20" i="9"/>
  <c r="J20" i="9"/>
  <c r="H21" i="9"/>
  <c r="I21" i="9"/>
  <c r="J21" i="9"/>
  <c r="I23" i="9"/>
  <c r="J22" i="9"/>
  <c r="H22" i="9"/>
  <c r="I22" i="9"/>
  <c r="J23" i="9"/>
  <c r="H23" i="9"/>
  <c r="I24" i="9"/>
  <c r="J24" i="9"/>
  <c r="H24" i="9"/>
  <c r="I25" i="9"/>
  <c r="J25" i="9"/>
  <c r="H25" i="9"/>
  <c r="H27" i="9"/>
  <c r="H26" i="9"/>
  <c r="J26" i="9"/>
  <c r="I26" i="9"/>
  <c r="J28" i="9"/>
  <c r="J27" i="9"/>
  <c r="I27" i="9"/>
  <c r="I28" i="9"/>
  <c r="H28" i="9"/>
  <c r="I29" i="9"/>
  <c r="H29" i="9"/>
  <c r="J29" i="9"/>
  <c r="J30" i="9"/>
  <c r="H30" i="9"/>
  <c r="I30" i="9"/>
  <c r="J33" i="9"/>
  <c r="H31" i="9"/>
  <c r="J31" i="9"/>
  <c r="I31" i="9"/>
  <c r="J32" i="9"/>
  <c r="I32" i="9"/>
  <c r="H32" i="9"/>
  <c r="I33" i="9"/>
  <c r="H33" i="9"/>
  <c r="H34" i="9"/>
  <c r="I34" i="9"/>
  <c r="J34" i="9"/>
  <c r="J35" i="9"/>
  <c r="H35" i="9"/>
  <c r="I35" i="9"/>
  <c r="J36" i="9"/>
  <c r="H36" i="9"/>
  <c r="I36" i="9"/>
  <c r="J38" i="9"/>
  <c r="J37" i="9"/>
  <c r="H37" i="9"/>
  <c r="I37" i="9"/>
  <c r="H38" i="9"/>
  <c r="I38" i="9"/>
  <c r="J39" i="9"/>
  <c r="I39" i="9"/>
  <c r="H39" i="9"/>
  <c r="H40" i="9"/>
  <c r="J40" i="9"/>
  <c r="I40" i="9"/>
  <c r="H41" i="9"/>
  <c r="I41" i="9"/>
  <c r="J41" i="9"/>
  <c r="H42" i="9"/>
  <c r="I42" i="9"/>
  <c r="J42" i="9"/>
  <c r="H43" i="9"/>
  <c r="I43" i="9"/>
  <c r="J43" i="9"/>
  <c r="H44" i="9"/>
  <c r="I44" i="9"/>
  <c r="J44" i="9"/>
  <c r="I45" i="9"/>
  <c r="J45" i="9"/>
  <c r="H45" i="9"/>
  <c r="J47" i="9"/>
  <c r="I46" i="9"/>
  <c r="J46" i="9"/>
  <c r="H46" i="9"/>
  <c r="I47" i="9"/>
  <c r="H47" i="9"/>
  <c r="H49" i="9"/>
  <c r="H48" i="9"/>
  <c r="I48" i="9"/>
  <c r="J48" i="9"/>
  <c r="I49" i="9"/>
  <c r="J49" i="9"/>
  <c r="J51" i="9"/>
  <c r="H50" i="9"/>
  <c r="I50" i="9"/>
  <c r="J50" i="9"/>
  <c r="H51" i="9"/>
  <c r="I51" i="9"/>
  <c r="J53" i="9"/>
  <c r="J52" i="9"/>
  <c r="I52" i="9"/>
  <c r="H52" i="9"/>
  <c r="I53" i="9"/>
  <c r="H53" i="9"/>
  <c r="I55" i="9"/>
  <c r="H54" i="9"/>
  <c r="J54" i="9"/>
  <c r="I54" i="9"/>
  <c r="H55" i="9"/>
  <c r="J55" i="9"/>
  <c r="J56" i="9"/>
  <c r="H56" i="9"/>
  <c r="I56" i="9"/>
  <c r="I59" i="9"/>
  <c r="J57" i="9"/>
  <c r="I57" i="9"/>
  <c r="H57" i="9"/>
  <c r="I58" i="9"/>
  <c r="J58" i="9"/>
  <c r="H58" i="9"/>
  <c r="J59" i="9"/>
  <c r="H59" i="9"/>
  <c r="H60" i="9"/>
  <c r="I60" i="9"/>
  <c r="J60" i="9"/>
  <c r="H61" i="9"/>
  <c r="J61" i="9"/>
  <c r="I61" i="9"/>
  <c r="H63" i="9"/>
  <c r="I62" i="9"/>
  <c r="H62" i="9"/>
  <c r="J62" i="9"/>
  <c r="I63" i="9"/>
  <c r="J63" i="9"/>
  <c r="H64" i="9"/>
  <c r="J64" i="9"/>
  <c r="I64" i="9"/>
  <c r="H66" i="9"/>
  <c r="I65" i="9"/>
  <c r="H65" i="9"/>
  <c r="J65" i="9"/>
  <c r="J66" i="9"/>
  <c r="I66" i="9"/>
  <c r="J68" i="9"/>
  <c r="J67" i="9"/>
  <c r="H67" i="9"/>
  <c r="I67" i="9"/>
  <c r="I68" i="9"/>
  <c r="H68" i="9"/>
  <c r="I69" i="9"/>
  <c r="J69" i="9"/>
  <c r="H69" i="9"/>
  <c r="I70" i="9"/>
  <c r="J70" i="9"/>
  <c r="H70" i="9"/>
  <c r="I71" i="9"/>
  <c r="J71" i="9"/>
  <c r="H71" i="9"/>
  <c r="I72" i="9"/>
  <c r="J72" i="9"/>
  <c r="H72" i="9"/>
  <c r="H73" i="9"/>
  <c r="J73" i="9"/>
  <c r="I73" i="9"/>
  <c r="H74" i="9"/>
  <c r="J74" i="9"/>
  <c r="I74" i="9"/>
  <c r="J76" i="9"/>
  <c r="J75" i="9"/>
  <c r="H75" i="9"/>
  <c r="I75" i="9"/>
  <c r="H76" i="9"/>
  <c r="I76" i="9"/>
  <c r="H79" i="9"/>
  <c r="H77" i="9"/>
  <c r="J77" i="9"/>
  <c r="I77" i="9"/>
  <c r="H78" i="9"/>
  <c r="J78" i="9"/>
  <c r="I78" i="9"/>
  <c r="I81" i="9"/>
  <c r="I79" i="9"/>
  <c r="J79" i="9"/>
  <c r="J80" i="9"/>
  <c r="I80" i="9"/>
  <c r="H80" i="9"/>
  <c r="J81" i="9"/>
  <c r="H81" i="9"/>
  <c r="H83" i="9"/>
  <c r="J82" i="9"/>
  <c r="I82" i="9"/>
  <c r="H82" i="9"/>
  <c r="J83" i="9"/>
  <c r="I83" i="9"/>
  <c r="H84" i="9"/>
  <c r="I84" i="9"/>
  <c r="J84" i="9"/>
  <c r="H85" i="9"/>
  <c r="J85" i="9"/>
  <c r="I85" i="9"/>
  <c r="I86" i="9"/>
  <c r="J86" i="9"/>
  <c r="H86" i="9"/>
  <c r="H87" i="9"/>
  <c r="J87" i="9"/>
  <c r="I87" i="9"/>
  <c r="J89" i="9"/>
  <c r="I89" i="9"/>
  <c r="H89" i="9"/>
  <c r="H90" i="9"/>
  <c r="I90" i="9"/>
  <c r="J90" i="9"/>
  <c r="H91" i="9"/>
  <c r="J91" i="9"/>
  <c r="I91" i="9"/>
  <c r="H92" i="9"/>
  <c r="I92" i="9"/>
  <c r="J92" i="9"/>
  <c r="H93" i="9"/>
  <c r="J93" i="9"/>
  <c r="I93" i="9"/>
  <c r="I94" i="9"/>
  <c r="H94" i="9"/>
  <c r="J94" i="9"/>
  <c r="I95" i="9"/>
  <c r="H95" i="9"/>
  <c r="J95" i="9"/>
  <c r="J96" i="9"/>
  <c r="H96" i="9"/>
  <c r="I96" i="9"/>
  <c r="H97" i="9"/>
  <c r="I97" i="9"/>
  <c r="J97" i="9"/>
  <c r="H98" i="9"/>
  <c r="J98" i="9"/>
  <c r="I98" i="9"/>
  <c r="H99" i="9"/>
  <c r="I99" i="9"/>
  <c r="J99" i="9"/>
  <c r="I100" i="9"/>
  <c r="H100" i="9"/>
  <c r="J100" i="9"/>
  <c r="H102" i="9"/>
  <c r="I101" i="9"/>
  <c r="J101" i="9"/>
  <c r="H101" i="9"/>
  <c r="J102" i="9"/>
  <c r="I102" i="9"/>
  <c r="H103" i="9"/>
  <c r="J103" i="9"/>
  <c r="I103" i="9"/>
  <c r="J104" i="9"/>
  <c r="I104" i="9"/>
  <c r="H104" i="9"/>
  <c r="J106" i="9"/>
  <c r="H105" i="9"/>
  <c r="J105" i="9"/>
  <c r="I105" i="9"/>
  <c r="H106" i="9"/>
  <c r="I106" i="9"/>
  <c r="I108" i="9"/>
  <c r="I107" i="9"/>
  <c r="H107" i="9"/>
  <c r="J107" i="9"/>
  <c r="J108" i="9"/>
  <c r="H108" i="9"/>
  <c r="I111" i="9"/>
  <c r="I109" i="9"/>
  <c r="J109" i="9"/>
  <c r="H109" i="9"/>
  <c r="J110" i="9"/>
  <c r="I110" i="9"/>
  <c r="H110" i="9"/>
  <c r="J111" i="9"/>
  <c r="H111" i="9"/>
  <c r="H112" i="9"/>
  <c r="I112" i="9"/>
  <c r="J112" i="9"/>
  <c r="I114" i="9"/>
  <c r="H113" i="9"/>
  <c r="I113" i="9"/>
  <c r="J113" i="9"/>
  <c r="H114" i="9"/>
  <c r="J114" i="9"/>
  <c r="J115" i="9"/>
  <c r="I115" i="9"/>
  <c r="H115" i="9"/>
  <c r="I116" i="9"/>
  <c r="H116" i="9"/>
  <c r="J116" i="9"/>
  <c r="H117" i="9"/>
  <c r="I117" i="9"/>
  <c r="J117" i="9"/>
  <c r="J118" i="9"/>
  <c r="I118" i="9"/>
  <c r="H118" i="9"/>
  <c r="I119" i="9"/>
  <c r="H119" i="9"/>
  <c r="J119" i="9"/>
  <c r="H120" i="9"/>
  <c r="J120" i="9"/>
  <c r="I120" i="9"/>
  <c r="J121" i="9"/>
  <c r="H121" i="9"/>
  <c r="I121" i="9"/>
  <c r="H122" i="9"/>
  <c r="J122" i="9"/>
  <c r="I122" i="9"/>
  <c r="J123" i="9"/>
  <c r="I123" i="9"/>
  <c r="H123" i="9"/>
  <c r="J124" i="9"/>
  <c r="H124" i="9"/>
  <c r="I124" i="9"/>
  <c r="J125" i="9"/>
  <c r="I125" i="9"/>
  <c r="H125" i="9"/>
  <c r="H126" i="9"/>
  <c r="I126" i="9"/>
  <c r="J126" i="9"/>
  <c r="J127" i="9"/>
  <c r="I127" i="9"/>
  <c r="H127" i="9"/>
  <c r="I129" i="9"/>
  <c r="H128" i="9"/>
  <c r="J128" i="9"/>
  <c r="I128" i="9"/>
  <c r="I130" i="9"/>
  <c r="J129" i="9"/>
  <c r="H129" i="9"/>
  <c r="H130" i="9"/>
  <c r="J130" i="9"/>
  <c r="I131" i="9"/>
  <c r="J131" i="9"/>
  <c r="H131" i="9"/>
  <c r="J132" i="9"/>
  <c r="H132" i="9"/>
  <c r="I132" i="9"/>
  <c r="J134" i="9"/>
  <c r="H133" i="9"/>
  <c r="J133" i="9"/>
  <c r="I133" i="9"/>
  <c r="I134" i="9"/>
  <c r="H134" i="9"/>
  <c r="I135" i="9"/>
  <c r="H135" i="9"/>
  <c r="J135" i="9"/>
  <c r="I137" i="9"/>
  <c r="I136" i="9"/>
  <c r="H136" i="9"/>
  <c r="J136" i="9"/>
  <c r="H137" i="9"/>
  <c r="J137" i="9"/>
  <c r="H139" i="9"/>
  <c r="I138" i="9"/>
  <c r="H138" i="9"/>
  <c r="J138" i="9"/>
  <c r="I139" i="9"/>
  <c r="J139" i="9"/>
  <c r="J140" i="9"/>
  <c r="I140" i="9"/>
  <c r="H140" i="9"/>
  <c r="I141" i="9"/>
  <c r="H141" i="9"/>
  <c r="J141" i="9"/>
  <c r="I143" i="9"/>
  <c r="I142" i="9"/>
  <c r="H142" i="9"/>
  <c r="J142" i="9"/>
  <c r="J143" i="9"/>
  <c r="H143" i="9"/>
  <c r="I146" i="9"/>
  <c r="J144" i="9"/>
  <c r="H144" i="9"/>
  <c r="I144" i="9"/>
  <c r="I145" i="9"/>
  <c r="J145" i="9"/>
  <c r="H145" i="9"/>
  <c r="H146" i="9"/>
  <c r="J146" i="9"/>
  <c r="H147" i="9"/>
  <c r="J147" i="9"/>
  <c r="I147" i="9"/>
  <c r="J148" i="9"/>
  <c r="I148" i="9"/>
  <c r="H148" i="9"/>
  <c r="I151" i="9"/>
  <c r="I149" i="9"/>
  <c r="H149" i="9"/>
  <c r="J149" i="9"/>
  <c r="I150" i="9"/>
  <c r="J150" i="9"/>
  <c r="H150" i="9"/>
  <c r="I153" i="9"/>
  <c r="J151" i="9"/>
  <c r="H151" i="9"/>
  <c r="J152" i="9"/>
  <c r="I152" i="9"/>
  <c r="H152" i="9"/>
  <c r="H153" i="9"/>
  <c r="J153" i="9"/>
  <c r="I154" i="9"/>
  <c r="J154" i="9"/>
  <c r="H154" i="9"/>
  <c r="H155" i="9"/>
  <c r="J155" i="9"/>
  <c r="I155" i="9"/>
  <c r="J156" i="9"/>
  <c r="H156" i="9"/>
  <c r="I156" i="9"/>
  <c r="I157" i="9"/>
  <c r="J157" i="9"/>
  <c r="H157" i="9"/>
  <c r="J159" i="9"/>
  <c r="H158" i="9"/>
  <c r="J158" i="9"/>
  <c r="I158" i="9"/>
  <c r="I159" i="9"/>
  <c r="H159" i="9"/>
  <c r="H160" i="9"/>
  <c r="J160" i="9"/>
  <c r="I160" i="9"/>
  <c r="H163" i="9"/>
  <c r="I161" i="9"/>
  <c r="J161" i="9"/>
  <c r="H161" i="9"/>
  <c r="J162" i="9"/>
  <c r="H162" i="9"/>
  <c r="I162" i="9"/>
  <c r="J163" i="9"/>
  <c r="I163" i="9"/>
  <c r="H164" i="9"/>
  <c r="I164" i="9"/>
  <c r="J164" i="9"/>
  <c r="H165" i="9"/>
  <c r="I165" i="9"/>
  <c r="J165" i="9"/>
  <c r="J166" i="9"/>
  <c r="I166" i="9"/>
  <c r="H166" i="9"/>
  <c r="J167" i="9"/>
  <c r="I167" i="9"/>
  <c r="H167" i="9"/>
  <c r="J168" i="9"/>
  <c r="I168" i="9"/>
  <c r="H168" i="9"/>
  <c r="I171" i="9"/>
  <c r="J169" i="9"/>
  <c r="I169" i="9"/>
  <c r="H169" i="9"/>
  <c r="H170" i="9"/>
  <c r="I170" i="9"/>
  <c r="J170" i="9"/>
  <c r="J171" i="9"/>
  <c r="H171" i="9"/>
  <c r="J172" i="9"/>
  <c r="H172" i="9"/>
  <c r="I172" i="9"/>
  <c r="H175" i="9"/>
  <c r="H173" i="9"/>
  <c r="I173" i="9"/>
  <c r="J173" i="9"/>
  <c r="I174" i="9"/>
  <c r="H174" i="9"/>
  <c r="J174" i="9"/>
  <c r="J175" i="9"/>
  <c r="I175" i="9"/>
  <c r="J176" i="9"/>
  <c r="I176" i="9"/>
  <c r="H176" i="9"/>
  <c r="J177" i="9"/>
  <c r="I177" i="9"/>
  <c r="H177" i="9"/>
  <c r="J178" i="9"/>
  <c r="H178" i="9"/>
  <c r="I178" i="9"/>
  <c r="H180" i="9"/>
  <c r="I179" i="9"/>
  <c r="H179" i="9"/>
  <c r="J179" i="9"/>
  <c r="H181" i="9"/>
  <c r="J180" i="9"/>
  <c r="I180" i="9"/>
  <c r="I181" i="9"/>
  <c r="J181" i="9"/>
  <c r="J182" i="9"/>
  <c r="H182" i="9"/>
  <c r="I182" i="9"/>
  <c r="H183" i="9"/>
  <c r="I183" i="9"/>
  <c r="J183" i="9"/>
  <c r="I184" i="9"/>
  <c r="J184" i="9"/>
  <c r="H184" i="9"/>
  <c r="J185" i="9"/>
  <c r="H185" i="9"/>
  <c r="I185" i="9"/>
  <c r="I186" i="9"/>
  <c r="H186" i="9"/>
  <c r="J186" i="9"/>
  <c r="H23" i="1" l="1"/>
  <c r="H22" i="1"/>
  <c r="I23" i="1"/>
  <c r="I22" i="1"/>
  <c r="F245" i="9" l="1"/>
  <c r="M245" i="9" s="1"/>
  <c r="G245" i="9"/>
  <c r="O245" i="9" s="1"/>
  <c r="E245" i="9"/>
  <c r="K245" i="9" s="1"/>
  <c r="F244" i="9"/>
  <c r="M244" i="9" s="1"/>
  <c r="E244" i="9"/>
  <c r="K244" i="9" s="1"/>
  <c r="G244" i="9"/>
  <c r="O244" i="9" s="1"/>
  <c r="G243" i="9"/>
  <c r="O243" i="9" s="1"/>
  <c r="E243" i="9"/>
  <c r="K243" i="9" s="1"/>
  <c r="F243" i="9"/>
  <c r="M243" i="9" s="1"/>
  <c r="E242" i="9"/>
  <c r="K242" i="9" s="1"/>
  <c r="F242" i="9"/>
  <c r="M242" i="9" s="1"/>
  <c r="G242" i="9"/>
  <c r="O242" i="9" s="1"/>
  <c r="F241" i="9"/>
  <c r="M241" i="9" s="1"/>
  <c r="E241" i="9"/>
  <c r="K241" i="9" s="1"/>
  <c r="G241" i="9"/>
  <c r="O241" i="9" s="1"/>
  <c r="G240" i="9"/>
  <c r="O240" i="9" s="1"/>
  <c r="F240" i="9"/>
  <c r="M240" i="9" s="1"/>
  <c r="E240" i="9"/>
  <c r="K240" i="9" s="1"/>
  <c r="F239" i="9"/>
  <c r="M239" i="9" s="1"/>
  <c r="G239" i="9"/>
  <c r="O239" i="9" s="1"/>
  <c r="E239" i="9"/>
  <c r="K239" i="9" s="1"/>
  <c r="G238" i="9"/>
  <c r="O238" i="9" s="1"/>
  <c r="E238" i="9"/>
  <c r="K238" i="9" s="1"/>
  <c r="F238" i="9"/>
  <c r="M238" i="9" s="1"/>
  <c r="F236" i="9"/>
  <c r="M236" i="9" s="1"/>
  <c r="E237" i="9"/>
  <c r="K237" i="9" s="1"/>
  <c r="E236" i="9"/>
  <c r="K236" i="9" s="1"/>
  <c r="F237" i="9"/>
  <c r="M237" i="9" s="1"/>
  <c r="G237" i="9"/>
  <c r="O237" i="9" s="1"/>
  <c r="G236" i="9"/>
  <c r="O236" i="9" s="1"/>
  <c r="E235" i="9"/>
  <c r="K235" i="9" s="1"/>
  <c r="F235" i="9"/>
  <c r="M235" i="9" s="1"/>
  <c r="G235" i="9"/>
  <c r="O235" i="9" s="1"/>
  <c r="E234" i="9"/>
  <c r="K234" i="9" s="1"/>
  <c r="F234" i="9"/>
  <c r="M234" i="9" s="1"/>
  <c r="G234" i="9"/>
  <c r="O234" i="9" s="1"/>
  <c r="E233" i="9"/>
  <c r="K233" i="9" s="1"/>
  <c r="F233" i="9"/>
  <c r="M233" i="9" s="1"/>
  <c r="G233" i="9"/>
  <c r="O233" i="9" s="1"/>
  <c r="F231" i="9"/>
  <c r="M231" i="9" s="1"/>
  <c r="E231" i="9"/>
  <c r="K231" i="9" s="1"/>
  <c r="G231" i="9"/>
  <c r="O231" i="9" s="1"/>
  <c r="F232" i="9"/>
  <c r="M232" i="9" s="1"/>
  <c r="E232" i="9"/>
  <c r="K232" i="9" s="1"/>
  <c r="G232" i="9"/>
  <c r="O232" i="9" s="1"/>
  <c r="F230" i="9"/>
  <c r="M230" i="9" s="1"/>
  <c r="G230" i="9"/>
  <c r="O230" i="9" s="1"/>
  <c r="E230" i="9"/>
  <c r="K230" i="9" s="1"/>
  <c r="E229" i="9"/>
  <c r="K229" i="9" s="1"/>
  <c r="F229" i="9"/>
  <c r="M229" i="9" s="1"/>
  <c r="G229" i="9"/>
  <c r="O229" i="9" s="1"/>
  <c r="G227" i="9"/>
  <c r="O227" i="9" s="1"/>
  <c r="E227" i="9"/>
  <c r="K227" i="9" s="1"/>
  <c r="F227" i="9"/>
  <c r="M227" i="9" s="1"/>
  <c r="G228" i="9"/>
  <c r="O228" i="9" s="1"/>
  <c r="F228" i="9"/>
  <c r="M228" i="9" s="1"/>
  <c r="E228" i="9"/>
  <c r="K228" i="9" s="1"/>
  <c r="E226" i="9"/>
  <c r="K226" i="9" s="1"/>
  <c r="G226" i="9"/>
  <c r="O226" i="9" s="1"/>
  <c r="F226" i="9"/>
  <c r="M226" i="9" s="1"/>
  <c r="F225" i="9"/>
  <c r="M225" i="9" s="1"/>
  <c r="G225" i="9"/>
  <c r="O225" i="9" s="1"/>
  <c r="E225" i="9"/>
  <c r="K225" i="9" s="1"/>
  <c r="F224" i="9"/>
  <c r="M224" i="9" s="1"/>
  <c r="E224" i="9"/>
  <c r="K224" i="9" s="1"/>
  <c r="G224" i="9"/>
  <c r="O224" i="9" s="1"/>
  <c r="F223" i="9"/>
  <c r="M223" i="9" s="1"/>
  <c r="G223" i="9"/>
  <c r="O223" i="9" s="1"/>
  <c r="E223" i="9"/>
  <c r="K223" i="9" s="1"/>
  <c r="G222" i="9"/>
  <c r="O222" i="9" s="1"/>
  <c r="E222" i="9"/>
  <c r="K222" i="9" s="1"/>
  <c r="F222" i="9"/>
  <c r="M222" i="9" s="1"/>
  <c r="F221" i="9"/>
  <c r="M221" i="9" s="1"/>
  <c r="G221" i="9"/>
  <c r="O221" i="9" s="1"/>
  <c r="E221" i="9"/>
  <c r="K221" i="9" s="1"/>
  <c r="E220" i="9"/>
  <c r="K220" i="9" s="1"/>
  <c r="G220" i="9"/>
  <c r="O220" i="9" s="1"/>
  <c r="F220" i="9"/>
  <c r="M220" i="9" s="1"/>
  <c r="G219" i="9"/>
  <c r="O219" i="9" s="1"/>
  <c r="E219" i="9"/>
  <c r="K219" i="9" s="1"/>
  <c r="F219" i="9"/>
  <c r="M219" i="9" s="1"/>
  <c r="E218" i="9"/>
  <c r="K218" i="9" s="1"/>
  <c r="F218" i="9"/>
  <c r="M218" i="9" s="1"/>
  <c r="G218" i="9"/>
  <c r="O218" i="9" s="1"/>
  <c r="G217" i="9"/>
  <c r="O217" i="9" s="1"/>
  <c r="E217" i="9"/>
  <c r="K217" i="9" s="1"/>
  <c r="F217" i="9"/>
  <c r="M217" i="9" s="1"/>
  <c r="F213" i="9"/>
  <c r="M213" i="9" s="1"/>
  <c r="G213" i="9"/>
  <c r="O213" i="9" s="1"/>
  <c r="E213" i="9"/>
  <c r="K213" i="9" s="1"/>
  <c r="E216" i="9"/>
  <c r="K216" i="9" s="1"/>
  <c r="F216" i="9"/>
  <c r="M216" i="9" s="1"/>
  <c r="G216" i="9"/>
  <c r="O216" i="9" s="1"/>
  <c r="E208" i="9"/>
  <c r="K208" i="9" s="1"/>
  <c r="G208" i="9"/>
  <c r="O208" i="9" s="1"/>
  <c r="F208" i="9"/>
  <c r="M208" i="9" s="1"/>
  <c r="F211" i="9"/>
  <c r="M211" i="9" s="1"/>
  <c r="G211" i="9"/>
  <c r="O211" i="9" s="1"/>
  <c r="E211" i="9"/>
  <c r="K211" i="9" s="1"/>
  <c r="G215" i="9"/>
  <c r="O215" i="9" s="1"/>
  <c r="E212" i="9"/>
  <c r="K212" i="9" s="1"/>
  <c r="F212" i="9"/>
  <c r="M212" i="9" s="1"/>
  <c r="G212" i="9"/>
  <c r="O212" i="9" s="1"/>
  <c r="F214" i="9"/>
  <c r="M214" i="9" s="1"/>
  <c r="G214" i="9"/>
  <c r="O214" i="9" s="1"/>
  <c r="E214" i="9"/>
  <c r="K214" i="9" s="1"/>
  <c r="F215" i="9"/>
  <c r="M215" i="9" s="1"/>
  <c r="E215" i="9"/>
  <c r="K215" i="9" s="1"/>
  <c r="E209" i="9"/>
  <c r="K209" i="9" s="1"/>
  <c r="F209" i="9"/>
  <c r="M209" i="9" s="1"/>
  <c r="G209" i="9"/>
  <c r="O209" i="9" s="1"/>
  <c r="E210" i="9"/>
  <c r="K210" i="9" s="1"/>
  <c r="F210" i="9"/>
  <c r="M210" i="9" s="1"/>
  <c r="G210" i="9"/>
  <c r="O210" i="9" s="1"/>
  <c r="F207" i="9"/>
  <c r="M207" i="9" s="1"/>
  <c r="G207" i="9"/>
  <c r="O207" i="9" s="1"/>
  <c r="E207" i="9"/>
  <c r="K207" i="9" s="1"/>
  <c r="E206" i="9"/>
  <c r="K206" i="9" s="1"/>
  <c r="F206" i="9"/>
  <c r="M206" i="9" s="1"/>
  <c r="G206" i="9"/>
  <c r="O206" i="9" s="1"/>
  <c r="G205" i="9"/>
  <c r="O205" i="9" s="1"/>
  <c r="E202" i="9"/>
  <c r="K202" i="9" s="1"/>
  <c r="F202" i="9"/>
  <c r="M202" i="9" s="1"/>
  <c r="G202" i="9"/>
  <c r="O202" i="9" s="1"/>
  <c r="F205" i="9"/>
  <c r="M205" i="9" s="1"/>
  <c r="E205" i="9"/>
  <c r="K205" i="9" s="1"/>
  <c r="E203" i="9"/>
  <c r="K203" i="9" s="1"/>
  <c r="F203" i="9"/>
  <c r="M203" i="9" s="1"/>
  <c r="G203" i="9"/>
  <c r="O203" i="9" s="1"/>
  <c r="G204" i="9"/>
  <c r="O204" i="9" s="1"/>
  <c r="E204" i="9"/>
  <c r="K204" i="9" s="1"/>
  <c r="F204" i="9"/>
  <c r="M204" i="9" s="1"/>
  <c r="F201" i="9"/>
  <c r="M201" i="9" s="1"/>
  <c r="E201" i="9"/>
  <c r="K201" i="9" s="1"/>
  <c r="G200" i="9"/>
  <c r="O200" i="9" s="1"/>
  <c r="F200" i="9"/>
  <c r="M200" i="9" s="1"/>
  <c r="G201" i="9"/>
  <c r="O201" i="9" s="1"/>
  <c r="E200" i="9"/>
  <c r="K200" i="9" s="1"/>
  <c r="G199" i="9"/>
  <c r="O199" i="9" s="1"/>
  <c r="E199" i="9"/>
  <c r="K199" i="9" s="1"/>
  <c r="F199" i="9"/>
  <c r="M199" i="9" s="1"/>
  <c r="E198" i="9"/>
  <c r="K198" i="9" s="1"/>
  <c r="G198" i="9"/>
  <c r="O198" i="9" s="1"/>
  <c r="F198" i="9"/>
  <c r="M198" i="9" s="1"/>
  <c r="G197" i="9"/>
  <c r="O197" i="9" s="1"/>
  <c r="G196" i="9"/>
  <c r="O196" i="9" s="1"/>
  <c r="E196" i="9"/>
  <c r="K196" i="9" s="1"/>
  <c r="F196" i="9"/>
  <c r="M196" i="9" s="1"/>
  <c r="F197" i="9"/>
  <c r="M197" i="9" s="1"/>
  <c r="E197" i="9"/>
  <c r="K197" i="9" s="1"/>
  <c r="F195" i="9"/>
  <c r="M195" i="9" s="1"/>
  <c r="G195" i="9"/>
  <c r="O195" i="9" s="1"/>
  <c r="E195" i="9"/>
  <c r="K195" i="9" s="1"/>
  <c r="F194" i="9"/>
  <c r="M194" i="9" s="1"/>
  <c r="G194" i="9"/>
  <c r="O194" i="9" s="1"/>
  <c r="E194" i="9"/>
  <c r="K194" i="9" s="1"/>
  <c r="E190" i="9"/>
  <c r="K190" i="9" s="1"/>
  <c r="F190" i="9"/>
  <c r="M190" i="9" s="1"/>
  <c r="G190" i="9"/>
  <c r="O190" i="9" s="1"/>
  <c r="F193" i="9"/>
  <c r="M193" i="9" s="1"/>
  <c r="G193" i="9"/>
  <c r="O193" i="9" s="1"/>
  <c r="E193" i="9"/>
  <c r="K193" i="9" s="1"/>
  <c r="E189" i="9"/>
  <c r="K189" i="9" s="1"/>
  <c r="F189" i="9"/>
  <c r="M189" i="9" s="1"/>
  <c r="E191" i="9"/>
  <c r="K191" i="9" s="1"/>
  <c r="G189" i="9"/>
  <c r="O189" i="9" s="1"/>
  <c r="F191" i="9"/>
  <c r="M191" i="9" s="1"/>
  <c r="G191" i="9"/>
  <c r="O191" i="9" s="1"/>
  <c r="E192" i="9"/>
  <c r="K192" i="9" s="1"/>
  <c r="F192" i="9"/>
  <c r="M192" i="9" s="1"/>
  <c r="G192" i="9"/>
  <c r="O192" i="9" s="1"/>
  <c r="E188" i="9"/>
  <c r="K188" i="9" s="1"/>
  <c r="G188" i="9"/>
  <c r="O188" i="9" s="1"/>
  <c r="F188" i="9"/>
  <c r="M188" i="9" s="1"/>
  <c r="G187" i="9"/>
  <c r="O187" i="9" s="1"/>
  <c r="F187" i="9"/>
  <c r="M187" i="9" s="1"/>
  <c r="E187" i="9"/>
  <c r="K187" i="9" s="1"/>
  <c r="G186" i="9"/>
  <c r="O186" i="9" s="1"/>
  <c r="F186" i="9"/>
  <c r="M186" i="9" s="1"/>
  <c r="E186" i="9"/>
  <c r="K186" i="9" s="1"/>
  <c r="F185" i="9"/>
  <c r="M185" i="9" s="1"/>
  <c r="E185" i="9"/>
  <c r="K185" i="9" s="1"/>
  <c r="G185" i="9"/>
  <c r="O185" i="9" s="1"/>
  <c r="F184" i="9"/>
  <c r="M184" i="9" s="1"/>
  <c r="G184" i="9"/>
  <c r="O184" i="9" s="1"/>
  <c r="E184" i="9"/>
  <c r="K184" i="9" s="1"/>
  <c r="E183" i="9"/>
  <c r="K183" i="9" s="1"/>
  <c r="F183" i="9"/>
  <c r="M183" i="9" s="1"/>
  <c r="G183" i="9"/>
  <c r="O183" i="9" s="1"/>
  <c r="F182" i="9"/>
  <c r="M182" i="9" s="1"/>
  <c r="E182" i="9"/>
  <c r="K182" i="9" s="1"/>
  <c r="G182" i="9"/>
  <c r="O182" i="9" s="1"/>
  <c r="G181" i="9"/>
  <c r="O181" i="9" s="1"/>
  <c r="E181" i="9"/>
  <c r="K181" i="9" s="1"/>
  <c r="F181" i="9"/>
  <c r="M181" i="9" s="1"/>
  <c r="G180" i="9"/>
  <c r="O180" i="9" s="1"/>
  <c r="E180" i="9"/>
  <c r="K180" i="9" s="1"/>
  <c r="F180" i="9"/>
  <c r="M180" i="9" s="1"/>
  <c r="F178" i="9"/>
  <c r="M178" i="9" s="1"/>
  <c r="F179" i="9"/>
  <c r="M179" i="9" s="1"/>
  <c r="G178" i="9"/>
  <c r="O178" i="9" s="1"/>
  <c r="E178" i="9"/>
  <c r="K178" i="9" s="1"/>
  <c r="E179" i="9"/>
  <c r="K179" i="9" s="1"/>
  <c r="G179" i="9"/>
  <c r="O179" i="9" s="1"/>
  <c r="E177" i="9"/>
  <c r="K177" i="9" s="1"/>
  <c r="F177" i="9"/>
  <c r="M177" i="9" s="1"/>
  <c r="G177" i="9"/>
  <c r="O177" i="9" s="1"/>
  <c r="G175" i="9"/>
  <c r="O175" i="9" s="1"/>
  <c r="F175" i="9"/>
  <c r="M175" i="9" s="1"/>
  <c r="E175" i="9"/>
  <c r="K175" i="9" s="1"/>
  <c r="E176" i="9"/>
  <c r="K176" i="9" s="1"/>
  <c r="F176" i="9"/>
  <c r="M176" i="9" s="1"/>
  <c r="G176" i="9"/>
  <c r="O176" i="9" s="1"/>
  <c r="F174" i="9"/>
  <c r="M174" i="9" s="1"/>
  <c r="E174" i="9"/>
  <c r="K174" i="9" s="1"/>
  <c r="G174" i="9"/>
  <c r="O174" i="9" s="1"/>
  <c r="E173" i="9"/>
  <c r="K173" i="9" s="1"/>
  <c r="G173" i="9"/>
  <c r="O173" i="9" s="1"/>
  <c r="F173" i="9"/>
  <c r="M173" i="9" s="1"/>
  <c r="E172" i="9"/>
  <c r="K172" i="9" s="1"/>
  <c r="G172" i="9"/>
  <c r="O172" i="9" s="1"/>
  <c r="F172" i="9"/>
  <c r="M172" i="9" s="1"/>
  <c r="F171" i="9"/>
  <c r="M171" i="9" s="1"/>
  <c r="E171" i="9"/>
  <c r="K171" i="9" s="1"/>
  <c r="G171" i="9"/>
  <c r="O171" i="9" s="1"/>
  <c r="E170" i="9"/>
  <c r="K170" i="9" s="1"/>
  <c r="F170" i="9"/>
  <c r="M170" i="9" s="1"/>
  <c r="G170" i="9"/>
  <c r="O170" i="9" s="1"/>
  <c r="F169" i="9"/>
  <c r="M169" i="9" s="1"/>
  <c r="E169" i="9"/>
  <c r="K169" i="9" s="1"/>
  <c r="G169" i="9"/>
  <c r="O169" i="9" s="1"/>
  <c r="F168" i="9"/>
  <c r="M168" i="9" s="1"/>
  <c r="E168" i="9"/>
  <c r="K168" i="9" s="1"/>
  <c r="G168" i="9"/>
  <c r="O168" i="9" s="1"/>
  <c r="G167" i="9"/>
  <c r="O167" i="9" s="1"/>
  <c r="F167" i="9"/>
  <c r="M167" i="9" s="1"/>
  <c r="E167" i="9"/>
  <c r="K167" i="9" s="1"/>
  <c r="F165" i="9"/>
  <c r="M165" i="9" s="1"/>
  <c r="F164" i="9"/>
  <c r="M164" i="9" s="1"/>
  <c r="E165" i="9"/>
  <c r="K165" i="9" s="1"/>
  <c r="G165" i="9"/>
  <c r="O165" i="9" s="1"/>
  <c r="G164" i="9"/>
  <c r="O164" i="9" s="1"/>
  <c r="E164" i="9"/>
  <c r="K164" i="9" s="1"/>
  <c r="G166" i="9"/>
  <c r="O166" i="9" s="1"/>
  <c r="E166" i="9"/>
  <c r="K166" i="9" s="1"/>
  <c r="F166" i="9"/>
  <c r="M166" i="9" s="1"/>
  <c r="F163" i="9"/>
  <c r="M163" i="9" s="1"/>
  <c r="G163" i="9"/>
  <c r="O163" i="9" s="1"/>
  <c r="E163" i="9"/>
  <c r="K163" i="9" s="1"/>
  <c r="G162" i="9"/>
  <c r="O162" i="9" s="1"/>
  <c r="F162" i="9"/>
  <c r="M162" i="9" s="1"/>
  <c r="E162" i="9"/>
  <c r="K162" i="9" s="1"/>
  <c r="F161" i="9"/>
  <c r="M161" i="9" s="1"/>
  <c r="E161" i="9"/>
  <c r="K161" i="9" s="1"/>
  <c r="G161" i="9"/>
  <c r="O161" i="9" s="1"/>
  <c r="G160" i="9"/>
  <c r="O160" i="9" s="1"/>
  <c r="F160" i="9"/>
  <c r="M160" i="9" s="1"/>
  <c r="E160" i="9"/>
  <c r="K160" i="9" s="1"/>
  <c r="F159" i="9"/>
  <c r="M159" i="9" s="1"/>
  <c r="G159" i="9"/>
  <c r="O159" i="9" s="1"/>
  <c r="E159" i="9"/>
  <c r="K159" i="9" s="1"/>
  <c r="E158" i="9"/>
  <c r="K158" i="9" s="1"/>
  <c r="G158" i="9"/>
  <c r="O158" i="9" s="1"/>
  <c r="F158" i="9"/>
  <c r="M158" i="9" s="1"/>
  <c r="E157" i="9"/>
  <c r="K157" i="9" s="1"/>
  <c r="F157" i="9"/>
  <c r="M157" i="9" s="1"/>
  <c r="G157" i="9"/>
  <c r="O157" i="9" s="1"/>
  <c r="F156" i="9"/>
  <c r="M156" i="9" s="1"/>
  <c r="G156" i="9"/>
  <c r="O156" i="9" s="1"/>
  <c r="E156" i="9"/>
  <c r="K156" i="9" s="1"/>
  <c r="G155" i="9"/>
  <c r="O155" i="9" s="1"/>
  <c r="F155" i="9"/>
  <c r="M155" i="9" s="1"/>
  <c r="E155" i="9"/>
  <c r="K155" i="9" s="1"/>
  <c r="F154" i="9"/>
  <c r="M154" i="9" s="1"/>
  <c r="E154" i="9"/>
  <c r="K154" i="9" s="1"/>
  <c r="G154" i="9"/>
  <c r="O154" i="9" s="1"/>
  <c r="E153" i="9"/>
  <c r="K153" i="9" s="1"/>
  <c r="F153" i="9"/>
  <c r="M153" i="9" s="1"/>
  <c r="G153" i="9"/>
  <c r="O153" i="9" s="1"/>
  <c r="E152" i="9"/>
  <c r="K152" i="9" s="1"/>
  <c r="F152" i="9"/>
  <c r="M152" i="9" s="1"/>
  <c r="G152" i="9"/>
  <c r="O152" i="9" s="1"/>
  <c r="E151" i="9"/>
  <c r="K151" i="9" s="1"/>
  <c r="G151" i="9"/>
  <c r="O151" i="9" s="1"/>
  <c r="F151" i="9"/>
  <c r="M151" i="9" s="1"/>
  <c r="E150" i="9"/>
  <c r="K150" i="9" s="1"/>
  <c r="F150" i="9"/>
  <c r="M150" i="9" s="1"/>
  <c r="G150" i="9"/>
  <c r="O150" i="9" s="1"/>
  <c r="F149" i="9"/>
  <c r="M149" i="9" s="1"/>
  <c r="E149" i="9"/>
  <c r="K149" i="9" s="1"/>
  <c r="G149" i="9"/>
  <c r="O149" i="9" s="1"/>
  <c r="E148" i="9"/>
  <c r="K148" i="9" s="1"/>
  <c r="F148" i="9"/>
  <c r="M148" i="9" s="1"/>
  <c r="G148" i="9"/>
  <c r="O148" i="9" s="1"/>
  <c r="G147" i="9"/>
  <c r="O147" i="9" s="1"/>
  <c r="E147" i="9"/>
  <c r="K147" i="9" s="1"/>
  <c r="F147" i="9"/>
  <c r="M147" i="9" s="1"/>
  <c r="F146" i="9"/>
  <c r="M146" i="9" s="1"/>
  <c r="G146" i="9"/>
  <c r="O146" i="9" s="1"/>
  <c r="E146" i="9"/>
  <c r="K146" i="9" s="1"/>
  <c r="F145" i="9"/>
  <c r="M145" i="9" s="1"/>
  <c r="G145" i="9"/>
  <c r="O145" i="9" s="1"/>
  <c r="E145" i="9"/>
  <c r="K145" i="9" s="1"/>
  <c r="F144" i="9"/>
  <c r="M144" i="9" s="1"/>
  <c r="E144" i="9"/>
  <c r="K144" i="9" s="1"/>
  <c r="G144" i="9"/>
  <c r="O144" i="9" s="1"/>
  <c r="F143" i="9"/>
  <c r="M143" i="9" s="1"/>
  <c r="G143" i="9"/>
  <c r="O143" i="9" s="1"/>
  <c r="E143" i="9"/>
  <c r="K143" i="9" s="1"/>
  <c r="F142" i="9"/>
  <c r="M142" i="9" s="1"/>
  <c r="E142" i="9"/>
  <c r="K142" i="9" s="1"/>
  <c r="G142" i="9"/>
  <c r="O142" i="9" s="1"/>
  <c r="F141" i="9"/>
  <c r="M141" i="9" s="1"/>
  <c r="E141" i="9"/>
  <c r="K141" i="9" s="1"/>
  <c r="G141" i="9"/>
  <c r="O141" i="9" s="1"/>
  <c r="E140" i="9"/>
  <c r="K140" i="9" s="1"/>
  <c r="G140" i="9"/>
  <c r="O140" i="9" s="1"/>
  <c r="F140" i="9"/>
  <c r="M140" i="9" s="1"/>
  <c r="E139" i="9"/>
  <c r="K139" i="9" s="1"/>
  <c r="G139" i="9"/>
  <c r="O139" i="9" s="1"/>
  <c r="F139" i="9"/>
  <c r="M139" i="9" s="1"/>
  <c r="F138" i="9"/>
  <c r="M138" i="9" s="1"/>
  <c r="E138" i="9"/>
  <c r="K138" i="9" s="1"/>
  <c r="G138" i="9"/>
  <c r="O138" i="9" s="1"/>
  <c r="F137" i="9"/>
  <c r="M137" i="9" s="1"/>
  <c r="E137" i="9"/>
  <c r="K137" i="9" s="1"/>
  <c r="G137" i="9"/>
  <c r="O137" i="9" s="1"/>
  <c r="F136" i="9"/>
  <c r="M136" i="9" s="1"/>
  <c r="E136" i="9"/>
  <c r="K136" i="9" s="1"/>
  <c r="G136" i="9"/>
  <c r="O136" i="9" s="1"/>
  <c r="E135" i="9"/>
  <c r="K135" i="9" s="1"/>
  <c r="F135" i="9"/>
  <c r="M135" i="9" s="1"/>
  <c r="G135" i="9"/>
  <c r="O135" i="9" s="1"/>
  <c r="E134" i="9"/>
  <c r="K134" i="9" s="1"/>
  <c r="F134" i="9"/>
  <c r="M134" i="9" s="1"/>
  <c r="G134" i="9"/>
  <c r="O134" i="9" s="1"/>
  <c r="E133" i="9"/>
  <c r="K133" i="9" s="1"/>
  <c r="F133" i="9"/>
  <c r="M133" i="9" s="1"/>
  <c r="G133" i="9"/>
  <c r="O133" i="9" s="1"/>
  <c r="F132" i="9"/>
  <c r="M132" i="9" s="1"/>
  <c r="G132" i="9"/>
  <c r="O132" i="9" s="1"/>
  <c r="E132" i="9"/>
  <c r="K132" i="9" s="1"/>
  <c r="E131" i="9"/>
  <c r="K131" i="9" s="1"/>
  <c r="G131" i="9"/>
  <c r="O131" i="9" s="1"/>
  <c r="F131" i="9"/>
  <c r="M131" i="9" s="1"/>
  <c r="E130" i="9"/>
  <c r="K130" i="9" s="1"/>
  <c r="G130" i="9"/>
  <c r="O130" i="9" s="1"/>
  <c r="F130" i="9"/>
  <c r="M130" i="9" s="1"/>
  <c r="G129" i="9"/>
  <c r="O129" i="9" s="1"/>
  <c r="F129" i="9"/>
  <c r="M129" i="9" s="1"/>
  <c r="E129" i="9"/>
  <c r="K129" i="9" s="1"/>
  <c r="G128" i="9"/>
  <c r="O128" i="9" s="1"/>
  <c r="F128" i="9"/>
  <c r="M128" i="9" s="1"/>
  <c r="E128" i="9"/>
  <c r="K128" i="9" s="1"/>
  <c r="F127" i="9"/>
  <c r="M127" i="9" s="1"/>
  <c r="E127" i="9"/>
  <c r="K127" i="9" s="1"/>
  <c r="G127" i="9"/>
  <c r="O127" i="9" s="1"/>
  <c r="G126" i="9"/>
  <c r="O126" i="9" s="1"/>
  <c r="F126" i="9"/>
  <c r="M126" i="9" s="1"/>
  <c r="E126" i="9"/>
  <c r="K126" i="9" s="1"/>
  <c r="F125" i="9"/>
  <c r="M125" i="9" s="1"/>
  <c r="E125" i="9"/>
  <c r="K125" i="9" s="1"/>
  <c r="G125" i="9"/>
  <c r="O125" i="9" s="1"/>
  <c r="F124" i="9"/>
  <c r="M124" i="9" s="1"/>
  <c r="E124" i="9"/>
  <c r="K124" i="9" s="1"/>
  <c r="G124" i="9"/>
  <c r="O124" i="9" s="1"/>
  <c r="E123" i="9"/>
  <c r="K123" i="9" s="1"/>
  <c r="F123" i="9"/>
  <c r="M123" i="9" s="1"/>
  <c r="G123" i="9"/>
  <c r="O123" i="9" s="1"/>
  <c r="E122" i="9"/>
  <c r="K122" i="9" s="1"/>
  <c r="F122" i="9"/>
  <c r="M122" i="9" s="1"/>
  <c r="G122" i="9"/>
  <c r="O122" i="9" s="1"/>
  <c r="F121" i="9"/>
  <c r="M121" i="9" s="1"/>
  <c r="E121" i="9"/>
  <c r="K121" i="9" s="1"/>
  <c r="G121" i="9"/>
  <c r="O121" i="9" s="1"/>
  <c r="E120" i="9"/>
  <c r="K120" i="9" s="1"/>
  <c r="F120" i="9"/>
  <c r="M120" i="9" s="1"/>
  <c r="G120" i="9"/>
  <c r="O120" i="9" s="1"/>
  <c r="E119" i="9"/>
  <c r="K119" i="9" s="1"/>
  <c r="F119" i="9"/>
  <c r="M119" i="9" s="1"/>
  <c r="G119" i="9"/>
  <c r="O119" i="9" s="1"/>
  <c r="F118" i="9"/>
  <c r="M118" i="9" s="1"/>
  <c r="G118" i="9"/>
  <c r="O118" i="9" s="1"/>
  <c r="E118" i="9"/>
  <c r="K118" i="9" s="1"/>
  <c r="F117" i="9"/>
  <c r="M117" i="9" s="1"/>
  <c r="E117" i="9"/>
  <c r="K117" i="9" s="1"/>
  <c r="G117" i="9"/>
  <c r="O117" i="9" s="1"/>
  <c r="F116" i="9"/>
  <c r="M116" i="9" s="1"/>
  <c r="G116" i="9"/>
  <c r="O116" i="9" s="1"/>
  <c r="E116" i="9"/>
  <c r="K116" i="9" s="1"/>
  <c r="F115" i="9"/>
  <c r="M115" i="9" s="1"/>
  <c r="E115" i="9"/>
  <c r="K115" i="9" s="1"/>
  <c r="G115" i="9"/>
  <c r="O115" i="9" s="1"/>
  <c r="G114" i="9"/>
  <c r="O114" i="9" s="1"/>
  <c r="F114" i="9"/>
  <c r="M114" i="9" s="1"/>
  <c r="E114" i="9"/>
  <c r="K114" i="9" s="1"/>
  <c r="G113" i="9"/>
  <c r="O113" i="9" s="1"/>
  <c r="E113" i="9"/>
  <c r="K113" i="9" s="1"/>
  <c r="F113" i="9"/>
  <c r="M113" i="9" s="1"/>
  <c r="E112" i="9"/>
  <c r="K112" i="9" s="1"/>
  <c r="G112" i="9"/>
  <c r="O112" i="9" s="1"/>
  <c r="F112" i="9"/>
  <c r="M112" i="9" s="1"/>
  <c r="F111" i="9"/>
  <c r="M111" i="9" s="1"/>
  <c r="E111" i="9"/>
  <c r="K111" i="9" s="1"/>
  <c r="G111" i="9"/>
  <c r="O111" i="9" s="1"/>
  <c r="F110" i="9"/>
  <c r="M110" i="9" s="1"/>
  <c r="E110" i="9"/>
  <c r="K110" i="9" s="1"/>
  <c r="G110" i="9"/>
  <c r="O110" i="9" s="1"/>
  <c r="E109" i="9"/>
  <c r="K109" i="9" s="1"/>
  <c r="F109" i="9"/>
  <c r="M109" i="9" s="1"/>
  <c r="G109" i="9"/>
  <c r="O109" i="9" s="1"/>
  <c r="E108" i="9"/>
  <c r="K108" i="9" s="1"/>
  <c r="F108" i="9"/>
  <c r="M108" i="9" s="1"/>
  <c r="G108" i="9"/>
  <c r="O108" i="9" s="1"/>
  <c r="G107" i="9"/>
  <c r="O107" i="9" s="1"/>
  <c r="G106" i="9"/>
  <c r="O106" i="9" s="1"/>
  <c r="F106" i="9"/>
  <c r="M106" i="9" s="1"/>
  <c r="E106" i="9"/>
  <c r="K106" i="9" s="1"/>
  <c r="F107" i="9"/>
  <c r="M107" i="9" s="1"/>
  <c r="E107" i="9"/>
  <c r="K107" i="9" s="1"/>
  <c r="F105" i="9"/>
  <c r="M105" i="9" s="1"/>
  <c r="E105" i="9"/>
  <c r="K105" i="9" s="1"/>
  <c r="G105" i="9"/>
  <c r="O105" i="9" s="1"/>
  <c r="F104" i="9"/>
  <c r="M104" i="9" s="1"/>
  <c r="E104" i="9"/>
  <c r="K104" i="9" s="1"/>
  <c r="G104" i="9"/>
  <c r="O104" i="9" s="1"/>
  <c r="F103" i="9"/>
  <c r="M103" i="9" s="1"/>
  <c r="E103" i="9"/>
  <c r="K103" i="9" s="1"/>
  <c r="G103" i="9"/>
  <c r="O103" i="9" s="1"/>
  <c r="G102" i="9"/>
  <c r="O102" i="9" s="1"/>
  <c r="E102" i="9"/>
  <c r="K102" i="9" s="1"/>
  <c r="F102" i="9"/>
  <c r="M102" i="9" s="1"/>
  <c r="F101" i="9"/>
  <c r="M101" i="9" s="1"/>
  <c r="E101" i="9"/>
  <c r="K101" i="9" s="1"/>
  <c r="G101" i="9"/>
  <c r="O101" i="9" s="1"/>
  <c r="F100" i="9"/>
  <c r="M100" i="9" s="1"/>
  <c r="E100" i="9"/>
  <c r="K100" i="9" s="1"/>
  <c r="G100" i="9"/>
  <c r="O100" i="9" s="1"/>
  <c r="F99" i="9"/>
  <c r="M99" i="9" s="1"/>
  <c r="G99" i="9"/>
  <c r="O99" i="9" s="1"/>
  <c r="E99" i="9"/>
  <c r="K99" i="9" s="1"/>
  <c r="E98" i="9"/>
  <c r="K98" i="9" s="1"/>
  <c r="G98" i="9"/>
  <c r="O98" i="9" s="1"/>
  <c r="F98" i="9"/>
  <c r="M98" i="9" s="1"/>
  <c r="F97" i="9"/>
  <c r="M97" i="9" s="1"/>
  <c r="E97" i="9"/>
  <c r="K97" i="9" s="1"/>
  <c r="G97" i="9"/>
  <c r="O97" i="9" s="1"/>
  <c r="E96" i="9"/>
  <c r="K96" i="9" s="1"/>
  <c r="F96" i="9"/>
  <c r="M96" i="9" s="1"/>
  <c r="G96" i="9"/>
  <c r="O96" i="9" s="1"/>
  <c r="F95" i="9"/>
  <c r="M95" i="9" s="1"/>
  <c r="E95" i="9"/>
  <c r="K95" i="9" s="1"/>
  <c r="G95" i="9"/>
  <c r="O95" i="9" s="1"/>
  <c r="F94" i="9"/>
  <c r="M94" i="9" s="1"/>
  <c r="G94" i="9"/>
  <c r="O94" i="9" s="1"/>
  <c r="E94" i="9"/>
  <c r="K94" i="9" s="1"/>
  <c r="G93" i="9"/>
  <c r="O93" i="9" s="1"/>
  <c r="E93" i="9"/>
  <c r="K93" i="9" s="1"/>
  <c r="F93" i="9"/>
  <c r="M93" i="9" s="1"/>
  <c r="E92" i="9"/>
  <c r="K92" i="9" s="1"/>
  <c r="G92" i="9"/>
  <c r="O92" i="9" s="1"/>
  <c r="F92" i="9"/>
  <c r="M92" i="9" s="1"/>
  <c r="G91" i="9"/>
  <c r="O91" i="9" s="1"/>
  <c r="F91" i="9"/>
  <c r="M91" i="9" s="1"/>
  <c r="E91" i="9"/>
  <c r="K91" i="9" s="1"/>
  <c r="G90" i="9"/>
  <c r="O90" i="9" s="1"/>
  <c r="F90" i="9"/>
  <c r="M90" i="9" s="1"/>
  <c r="E90" i="9"/>
  <c r="K90" i="9" s="1"/>
  <c r="G89" i="9"/>
  <c r="O89" i="9" s="1"/>
  <c r="F89" i="9"/>
  <c r="M89" i="9" s="1"/>
  <c r="E89" i="9"/>
  <c r="K89" i="9" s="1"/>
  <c r="E88" i="9"/>
  <c r="K88" i="9" s="1"/>
  <c r="F88" i="9"/>
  <c r="M88" i="9" s="1"/>
  <c r="G88" i="9"/>
  <c r="O88" i="9" s="1"/>
  <c r="G87" i="9"/>
  <c r="O87" i="9" s="1"/>
  <c r="E87" i="9"/>
  <c r="K87" i="9" s="1"/>
  <c r="F87" i="9"/>
  <c r="M87" i="9" s="1"/>
  <c r="G86" i="9"/>
  <c r="O86" i="9" s="1"/>
  <c r="F86" i="9"/>
  <c r="M86" i="9" s="1"/>
  <c r="E86" i="9"/>
  <c r="K86" i="9" s="1"/>
  <c r="E85" i="9"/>
  <c r="K85" i="9" s="1"/>
  <c r="F85" i="9"/>
  <c r="M85" i="9" s="1"/>
  <c r="G85" i="9"/>
  <c r="O85" i="9" s="1"/>
  <c r="G84" i="9"/>
  <c r="O84" i="9" s="1"/>
  <c r="E84" i="9"/>
  <c r="K84" i="9" s="1"/>
  <c r="F84" i="9"/>
  <c r="M84" i="9" s="1"/>
  <c r="E83" i="9"/>
  <c r="K83" i="9" s="1"/>
  <c r="G83" i="9"/>
  <c r="O83" i="9" s="1"/>
  <c r="F83" i="9"/>
  <c r="M83" i="9" s="1"/>
  <c r="F82" i="9"/>
  <c r="M82" i="9" s="1"/>
  <c r="G82" i="9"/>
  <c r="O82" i="9" s="1"/>
  <c r="E82" i="9"/>
  <c r="K82" i="9" s="1"/>
  <c r="G81" i="9"/>
  <c r="O81" i="9" s="1"/>
  <c r="F81" i="9"/>
  <c r="M81" i="9" s="1"/>
  <c r="E81" i="9"/>
  <c r="K81" i="9" s="1"/>
  <c r="E80" i="9"/>
  <c r="K80" i="9" s="1"/>
  <c r="G80" i="9"/>
  <c r="O80" i="9" s="1"/>
  <c r="F80" i="9"/>
  <c r="M80" i="9" s="1"/>
  <c r="E79" i="9"/>
  <c r="K79" i="9" s="1"/>
  <c r="G79" i="9"/>
  <c r="O79" i="9" s="1"/>
  <c r="F79" i="9"/>
  <c r="M79" i="9" s="1"/>
  <c r="G78" i="9"/>
  <c r="O78" i="9" s="1"/>
  <c r="F78" i="9"/>
  <c r="M78" i="9" s="1"/>
  <c r="E78" i="9"/>
  <c r="K78" i="9" s="1"/>
  <c r="G77" i="9"/>
  <c r="O77" i="9" s="1"/>
  <c r="E77" i="9"/>
  <c r="K77" i="9" s="1"/>
  <c r="F77" i="9"/>
  <c r="M77" i="9" s="1"/>
  <c r="E76" i="9"/>
  <c r="K76" i="9" s="1"/>
  <c r="G76" i="9"/>
  <c r="O76" i="9" s="1"/>
  <c r="F76" i="9"/>
  <c r="M76" i="9" s="1"/>
  <c r="E75" i="9"/>
  <c r="K75" i="9" s="1"/>
  <c r="G75" i="9"/>
  <c r="O75" i="9" s="1"/>
  <c r="F75" i="9"/>
  <c r="M75" i="9" s="1"/>
  <c r="F74" i="9"/>
  <c r="M74" i="9" s="1"/>
  <c r="E74" i="9"/>
  <c r="K74" i="9" s="1"/>
  <c r="G74" i="9"/>
  <c r="O74" i="9" s="1"/>
  <c r="F73" i="9"/>
  <c r="M73" i="9" s="1"/>
  <c r="E73" i="9"/>
  <c r="K73" i="9" s="1"/>
  <c r="G73" i="9"/>
  <c r="O73" i="9" s="1"/>
  <c r="E72" i="9"/>
  <c r="K72" i="9" s="1"/>
  <c r="F72" i="9"/>
  <c r="M72" i="9" s="1"/>
  <c r="G72" i="9"/>
  <c r="O72" i="9" s="1"/>
  <c r="G71" i="9"/>
  <c r="O71" i="9" s="1"/>
  <c r="F71" i="9"/>
  <c r="M71" i="9" s="1"/>
  <c r="E71" i="9"/>
  <c r="K71" i="9" s="1"/>
  <c r="F70" i="9"/>
  <c r="M70" i="9" s="1"/>
  <c r="E70" i="9"/>
  <c r="K70" i="9" s="1"/>
  <c r="G70" i="9"/>
  <c r="O70" i="9" s="1"/>
  <c r="E69" i="9"/>
  <c r="K69" i="9" s="1"/>
  <c r="G69" i="9"/>
  <c r="O69" i="9" s="1"/>
  <c r="F69" i="9"/>
  <c r="M69" i="9" s="1"/>
  <c r="F68" i="9"/>
  <c r="M68" i="9" s="1"/>
  <c r="G68" i="9"/>
  <c r="O68" i="9" s="1"/>
  <c r="E68" i="9"/>
  <c r="K68" i="9" s="1"/>
  <c r="E67" i="9"/>
  <c r="K67" i="9" s="1"/>
  <c r="G67" i="9"/>
  <c r="O67" i="9" s="1"/>
  <c r="F67" i="9"/>
  <c r="M67" i="9" s="1"/>
  <c r="F66" i="9"/>
  <c r="M66" i="9" s="1"/>
  <c r="G66" i="9"/>
  <c r="O66" i="9" s="1"/>
  <c r="E66" i="9"/>
  <c r="K66" i="9" s="1"/>
  <c r="G65" i="9"/>
  <c r="O65" i="9" s="1"/>
  <c r="E65" i="9"/>
  <c r="K65" i="9" s="1"/>
  <c r="F65" i="9"/>
  <c r="M65" i="9" s="1"/>
  <c r="F64" i="9"/>
  <c r="M64" i="9" s="1"/>
  <c r="E64" i="9"/>
  <c r="K64" i="9" s="1"/>
  <c r="G64" i="9"/>
  <c r="O64" i="9" s="1"/>
  <c r="E63" i="9"/>
  <c r="K63" i="9" s="1"/>
  <c r="F63" i="9"/>
  <c r="M63" i="9" s="1"/>
  <c r="G63" i="9"/>
  <c r="O63" i="9" s="1"/>
  <c r="F62" i="9"/>
  <c r="M62" i="9" s="1"/>
  <c r="G62" i="9"/>
  <c r="O62" i="9" s="1"/>
  <c r="E62" i="9"/>
  <c r="K62" i="9" s="1"/>
  <c r="F61" i="9"/>
  <c r="M61" i="9" s="1"/>
  <c r="G61" i="9"/>
  <c r="O61" i="9" s="1"/>
  <c r="E61" i="9"/>
  <c r="K61" i="9" s="1"/>
  <c r="G60" i="9"/>
  <c r="O60" i="9" s="1"/>
  <c r="E60" i="9"/>
  <c r="K60" i="9" s="1"/>
  <c r="F60" i="9"/>
  <c r="M60" i="9" s="1"/>
  <c r="E59" i="9"/>
  <c r="K59" i="9" s="1"/>
  <c r="G59" i="9"/>
  <c r="O59" i="9" s="1"/>
  <c r="F59" i="9"/>
  <c r="M59" i="9" s="1"/>
  <c r="F58" i="9"/>
  <c r="M58" i="9" s="1"/>
  <c r="G58" i="9"/>
  <c r="O58" i="9" s="1"/>
  <c r="E58" i="9"/>
  <c r="K58" i="9" s="1"/>
  <c r="F57" i="9"/>
  <c r="M57" i="9" s="1"/>
  <c r="E57" i="9"/>
  <c r="K57" i="9" s="1"/>
  <c r="G57" i="9"/>
  <c r="O57" i="9" s="1"/>
  <c r="F56" i="9"/>
  <c r="M56" i="9" s="1"/>
  <c r="E56" i="9"/>
  <c r="K56" i="9" s="1"/>
  <c r="G56" i="9"/>
  <c r="O56" i="9" s="1"/>
  <c r="F55" i="9"/>
  <c r="M55" i="9" s="1"/>
  <c r="G55" i="9"/>
  <c r="O55" i="9" s="1"/>
  <c r="E55" i="9"/>
  <c r="K55" i="9" s="1"/>
  <c r="G54" i="9"/>
  <c r="O54" i="9" s="1"/>
  <c r="F54" i="9"/>
  <c r="M54" i="9" s="1"/>
  <c r="E54" i="9"/>
  <c r="K54" i="9" s="1"/>
  <c r="E53" i="9"/>
  <c r="K53" i="9" s="1"/>
  <c r="G53" i="9"/>
  <c r="O53" i="9" s="1"/>
  <c r="F53" i="9"/>
  <c r="M53" i="9" s="1"/>
  <c r="F52" i="9"/>
  <c r="M52" i="9" s="1"/>
  <c r="G52" i="9"/>
  <c r="O52" i="9" s="1"/>
  <c r="E52" i="9"/>
  <c r="K52" i="9" s="1"/>
  <c r="F51" i="9"/>
  <c r="M51" i="9" s="1"/>
  <c r="G51" i="9"/>
  <c r="O51" i="9" s="1"/>
  <c r="E51" i="9"/>
  <c r="K51" i="9" s="1"/>
  <c r="G50" i="9"/>
  <c r="O50" i="9" s="1"/>
  <c r="F50" i="9"/>
  <c r="M50" i="9" s="1"/>
  <c r="E50" i="9"/>
  <c r="K50" i="9" s="1"/>
  <c r="G49" i="9"/>
  <c r="O49" i="9" s="1"/>
  <c r="F49" i="9"/>
  <c r="M49" i="9" s="1"/>
  <c r="E49" i="9"/>
  <c r="K49" i="9" s="1"/>
  <c r="G48" i="9"/>
  <c r="O48" i="9" s="1"/>
  <c r="E48" i="9"/>
  <c r="K48" i="9" s="1"/>
  <c r="F48" i="9"/>
  <c r="M48" i="9" s="1"/>
  <c r="E47" i="9"/>
  <c r="K47" i="9" s="1"/>
  <c r="F47" i="9"/>
  <c r="M47" i="9" s="1"/>
  <c r="G47" i="9"/>
  <c r="O47" i="9" s="1"/>
  <c r="E46" i="9"/>
  <c r="K46" i="9" s="1"/>
  <c r="G46" i="9"/>
  <c r="O46" i="9" s="1"/>
  <c r="F46" i="9"/>
  <c r="M46" i="9" s="1"/>
  <c r="E45" i="9"/>
  <c r="K45" i="9" s="1"/>
  <c r="G45" i="9"/>
  <c r="O45" i="9" s="1"/>
  <c r="F45" i="9"/>
  <c r="M45" i="9" s="1"/>
  <c r="E44" i="9"/>
  <c r="K44" i="9" s="1"/>
  <c r="F44" i="9"/>
  <c r="M44" i="9" s="1"/>
  <c r="G44" i="9"/>
  <c r="O44" i="9" s="1"/>
  <c r="F43" i="9"/>
  <c r="M43" i="9" s="1"/>
  <c r="E43" i="9"/>
  <c r="K43" i="9" s="1"/>
  <c r="G43" i="9"/>
  <c r="O43" i="9" s="1"/>
  <c r="E42" i="9"/>
  <c r="K42" i="9" s="1"/>
  <c r="F42" i="9"/>
  <c r="M42" i="9" s="1"/>
  <c r="G42" i="9"/>
  <c r="O42" i="9" s="1"/>
  <c r="E41" i="9"/>
  <c r="K41" i="9" s="1"/>
  <c r="G41" i="9"/>
  <c r="O41" i="9" s="1"/>
  <c r="F41" i="9"/>
  <c r="M41" i="9" s="1"/>
  <c r="E40" i="9"/>
  <c r="K40" i="9" s="1"/>
  <c r="G40" i="9"/>
  <c r="O40" i="9" s="1"/>
  <c r="F40" i="9"/>
  <c r="M40" i="9" s="1"/>
  <c r="F39" i="9"/>
  <c r="M39" i="9" s="1"/>
  <c r="E39" i="9"/>
  <c r="K39" i="9" s="1"/>
  <c r="G39" i="9"/>
  <c r="O39" i="9" s="1"/>
  <c r="F38" i="9"/>
  <c r="M38" i="9" s="1"/>
  <c r="G38" i="9"/>
  <c r="O38" i="9" s="1"/>
  <c r="E38" i="9"/>
  <c r="K38" i="9" s="1"/>
  <c r="G37" i="9"/>
  <c r="O37" i="9" s="1"/>
  <c r="E37" i="9"/>
  <c r="K37" i="9" s="1"/>
  <c r="F37" i="9"/>
  <c r="M37" i="9" s="1"/>
  <c r="G36" i="9"/>
  <c r="O36" i="9" s="1"/>
  <c r="E36" i="9"/>
  <c r="K36" i="9" s="1"/>
  <c r="F36" i="9"/>
  <c r="M36" i="9" s="1"/>
  <c r="E35" i="9"/>
  <c r="K35" i="9" s="1"/>
  <c r="G35" i="9"/>
  <c r="O35" i="9" s="1"/>
  <c r="F35" i="9"/>
  <c r="M35" i="9" s="1"/>
  <c r="G34" i="9"/>
  <c r="O34" i="9" s="1"/>
  <c r="F34" i="9"/>
  <c r="M34" i="9" s="1"/>
  <c r="E34" i="9"/>
  <c r="K34" i="9" s="1"/>
  <c r="G33" i="9"/>
  <c r="O33" i="9" s="1"/>
  <c r="E33" i="9"/>
  <c r="K33" i="9" s="1"/>
  <c r="F33" i="9"/>
  <c r="M33" i="9" s="1"/>
  <c r="G32" i="9"/>
  <c r="O32" i="9" s="1"/>
  <c r="F32" i="9"/>
  <c r="M32" i="9" s="1"/>
  <c r="E32" i="9"/>
  <c r="K32" i="9" s="1"/>
  <c r="E31" i="9"/>
  <c r="K31" i="9" s="1"/>
  <c r="F31" i="9"/>
  <c r="M31" i="9" s="1"/>
  <c r="G31" i="9"/>
  <c r="O31" i="9" s="1"/>
  <c r="F30" i="9"/>
  <c r="M30" i="9" s="1"/>
  <c r="E30" i="9"/>
  <c r="K30" i="9" s="1"/>
  <c r="G30" i="9"/>
  <c r="O30" i="9" s="1"/>
  <c r="E29" i="9"/>
  <c r="K29" i="9" s="1"/>
  <c r="F29" i="9"/>
  <c r="M29" i="9" s="1"/>
  <c r="G29" i="9"/>
  <c r="O29" i="9" s="1"/>
  <c r="F28" i="9"/>
  <c r="M28" i="9" s="1"/>
  <c r="G28" i="9"/>
  <c r="O28" i="9" s="1"/>
  <c r="E28" i="9"/>
  <c r="K28" i="9" s="1"/>
  <c r="E27" i="9"/>
  <c r="K27" i="9" s="1"/>
  <c r="F27" i="9"/>
  <c r="M27" i="9" s="1"/>
  <c r="G27" i="9"/>
  <c r="O27" i="9" s="1"/>
  <c r="F26" i="9"/>
  <c r="M26" i="9" s="1"/>
  <c r="G26" i="9"/>
  <c r="O26" i="9" s="1"/>
  <c r="E26" i="9"/>
  <c r="K26" i="9" s="1"/>
  <c r="F25" i="9"/>
  <c r="M25" i="9" s="1"/>
  <c r="E25" i="9"/>
  <c r="K25" i="9" s="1"/>
  <c r="G25" i="9"/>
  <c r="O25" i="9" s="1"/>
  <c r="E24" i="9"/>
  <c r="K24" i="9" s="1"/>
  <c r="G24" i="9"/>
  <c r="O24" i="9" s="1"/>
  <c r="F24" i="9"/>
  <c r="M24" i="9" s="1"/>
  <c r="F23" i="9"/>
  <c r="M23" i="9" s="1"/>
  <c r="G23" i="9"/>
  <c r="O23" i="9" s="1"/>
  <c r="E23" i="9"/>
  <c r="K23" i="9" s="1"/>
  <c r="G22" i="9"/>
  <c r="O22" i="9" s="1"/>
  <c r="F22" i="9"/>
  <c r="M22" i="9" s="1"/>
  <c r="E22" i="9"/>
  <c r="K22" i="9" s="1"/>
  <c r="E21" i="9"/>
  <c r="K21" i="9" s="1"/>
  <c r="F21" i="9"/>
  <c r="M21" i="9" s="1"/>
  <c r="G21" i="9"/>
  <c r="O21" i="9" s="1"/>
  <c r="G20" i="9"/>
  <c r="O20" i="9" s="1"/>
  <c r="E20" i="9"/>
  <c r="K20" i="9" s="1"/>
  <c r="F20" i="9"/>
  <c r="M20" i="9" s="1"/>
  <c r="F19" i="9"/>
  <c r="M19" i="9" s="1"/>
  <c r="E19" i="9"/>
  <c r="K19" i="9" s="1"/>
  <c r="G19" i="9"/>
  <c r="O19" i="9" s="1"/>
  <c r="F18" i="9"/>
  <c r="M18" i="9" s="1"/>
  <c r="E18" i="9"/>
  <c r="K18" i="9" s="1"/>
  <c r="G18" i="9"/>
  <c r="O18" i="9" s="1"/>
  <c r="G17" i="9"/>
  <c r="O17" i="9" s="1"/>
  <c r="E17" i="9"/>
  <c r="K17" i="9" s="1"/>
  <c r="F17" i="9"/>
  <c r="M17" i="9" s="1"/>
  <c r="G16" i="9"/>
  <c r="O16" i="9" s="1"/>
  <c r="E16" i="9"/>
  <c r="K16" i="9" s="1"/>
  <c r="F16" i="9"/>
  <c r="M16" i="9" s="1"/>
  <c r="E15" i="9"/>
  <c r="K15" i="9" s="1"/>
  <c r="F15" i="9"/>
  <c r="M15" i="9" s="1"/>
  <c r="G15" i="9"/>
  <c r="O15" i="9" s="1"/>
  <c r="F14" i="9"/>
  <c r="M14" i="9" s="1"/>
  <c r="G14" i="9"/>
  <c r="O14" i="9" s="1"/>
  <c r="E14" i="9"/>
  <c r="K14" i="9" s="1"/>
  <c r="F13" i="9"/>
  <c r="M13" i="9" s="1"/>
  <c r="G13" i="9"/>
  <c r="O13" i="9" s="1"/>
  <c r="E13" i="9"/>
  <c r="K13" i="9" s="1"/>
  <c r="F12" i="9"/>
  <c r="M12" i="9" s="1"/>
  <c r="E12" i="9"/>
  <c r="K12" i="9" s="1"/>
  <c r="G12" i="9"/>
  <c r="O12" i="9" s="1"/>
  <c r="E11" i="9"/>
  <c r="K11" i="9" s="1"/>
  <c r="G11" i="9"/>
  <c r="O11" i="9" s="1"/>
  <c r="F11" i="9"/>
  <c r="M11" i="9" s="1"/>
  <c r="F10" i="9"/>
  <c r="M10" i="9" s="1"/>
  <c r="G10" i="9"/>
  <c r="O10" i="9" s="1"/>
  <c r="E10" i="9"/>
  <c r="K10" i="9" s="1"/>
  <c r="E9" i="9"/>
  <c r="K9" i="9" s="1"/>
  <c r="F9" i="9"/>
  <c r="M9" i="9" s="1"/>
  <c r="G9" i="9"/>
  <c r="O9" i="9" s="1"/>
  <c r="E8" i="9"/>
  <c r="K8" i="9" s="1"/>
  <c r="G8" i="9"/>
  <c r="O8" i="9" s="1"/>
  <c r="F8" i="9"/>
  <c r="M8" i="9" s="1"/>
  <c r="F7" i="9"/>
  <c r="M7" i="9" s="1"/>
  <c r="G7" i="9"/>
  <c r="O7" i="9" s="1"/>
  <c r="E7" i="9"/>
  <c r="K7" i="9" s="1"/>
  <c r="F6" i="9"/>
  <c r="M6" i="9" s="1"/>
  <c r="G6" i="9"/>
  <c r="O6" i="9" s="1"/>
  <c r="E6" i="9"/>
  <c r="K6" i="9" s="1"/>
  <c r="E5" i="9"/>
  <c r="K5" i="9" s="1"/>
  <c r="G5" i="9"/>
  <c r="O5" i="9" s="1"/>
  <c r="F5" i="9"/>
  <c r="M5" i="9" s="1"/>
  <c r="F4" i="9"/>
  <c r="M4" i="9" s="1"/>
  <c r="G4" i="9"/>
  <c r="O4" i="9" s="1"/>
  <c r="E4" i="9"/>
  <c r="K4" i="9" s="1"/>
  <c r="L6" i="9" l="1" a="1"/>
  <c r="L6" i="9" s="1"/>
  <c r="L11" i="9" a="1"/>
  <c r="L11" i="9" s="1"/>
  <c r="L20" i="9" a="1"/>
  <c r="L20" i="9" s="1"/>
  <c r="L30" i="9" a="1"/>
  <c r="L30" i="9" s="1"/>
  <c r="L37" i="9" a="1"/>
  <c r="L37" i="9" s="1"/>
  <c r="L42" i="9" a="1"/>
  <c r="L42" i="9" s="1"/>
  <c r="L50" i="9" a="1"/>
  <c r="L50" i="9" s="1"/>
  <c r="L60" i="9" a="1"/>
  <c r="L60" i="9" s="1"/>
  <c r="L68" i="9" a="1"/>
  <c r="L68" i="9" s="1"/>
  <c r="L75" i="9" a="1"/>
  <c r="L75" i="9" s="1"/>
  <c r="L85" i="9" a="1"/>
  <c r="L85" i="9" s="1"/>
  <c r="L94" i="9" a="1"/>
  <c r="L94" i="9" s="1"/>
  <c r="L105" i="9" a="1"/>
  <c r="L105" i="9" s="1"/>
  <c r="L107" i="9" a="1"/>
  <c r="L107" i="9" s="1"/>
  <c r="L116" i="9" a="1"/>
  <c r="L116" i="9" s="1"/>
  <c r="L124" i="9" a="1"/>
  <c r="L124" i="9" s="1"/>
  <c r="L128" i="9" a="1"/>
  <c r="L128" i="9" s="1"/>
  <c r="L138" i="9" a="1"/>
  <c r="L138" i="9" s="1"/>
  <c r="L148" i="9" a="1"/>
  <c r="L148" i="9" s="1"/>
  <c r="L159" i="9" a="1"/>
  <c r="L159" i="9" s="1"/>
  <c r="L164" i="9" a="1"/>
  <c r="L164" i="9" s="1"/>
  <c r="L172" i="9" a="1"/>
  <c r="L172" i="9" s="1"/>
  <c r="L180" i="9" a="1"/>
  <c r="L180" i="9" s="1"/>
  <c r="L188" i="9" a="1"/>
  <c r="L188" i="9" s="1"/>
  <c r="L196" i="9" a="1"/>
  <c r="L196" i="9" s="1"/>
  <c r="L205" i="9" a="1"/>
  <c r="L205" i="9" s="1"/>
  <c r="L215" i="9" a="1"/>
  <c r="L215" i="9" s="1"/>
  <c r="L220" i="9" a="1"/>
  <c r="L220" i="9" s="1"/>
  <c r="L228" i="9" a="1"/>
  <c r="L228" i="9" s="1"/>
  <c r="L238" i="9" a="1"/>
  <c r="L238" i="9" s="1"/>
  <c r="L246" i="9" a="1"/>
  <c r="L246" i="9" s="1"/>
  <c r="L253" i="9" a="1"/>
  <c r="L253" i="9" s="1"/>
  <c r="L260" i="9" a="1"/>
  <c r="L260" i="9" s="1"/>
  <c r="L269" i="9" a="1"/>
  <c r="L269" i="9" s="1"/>
  <c r="L273" i="9" a="1"/>
  <c r="L273" i="9" s="1"/>
  <c r="L282" i="9" a="1"/>
  <c r="L282" i="9" s="1"/>
  <c r="L291" i="9" a="1"/>
  <c r="L291" i="9" s="1"/>
  <c r="L300" i="9" a="1"/>
  <c r="L300" i="9" s="1"/>
  <c r="L9" i="9" a="1"/>
  <c r="L9" i="9" s="1"/>
  <c r="L16" i="9" a="1"/>
  <c r="L16" i="9" s="1"/>
  <c r="L21" i="9" a="1"/>
  <c r="L21" i="9" s="1"/>
  <c r="L28" i="9" a="1"/>
  <c r="L28" i="9" s="1"/>
  <c r="L36" i="9" a="1"/>
  <c r="L36" i="9" s="1"/>
  <c r="L45" i="9" a="1"/>
  <c r="L45" i="9" s="1"/>
  <c r="L53" i="9" a="1"/>
  <c r="L53" i="9" s="1"/>
  <c r="L61" i="9" a="1"/>
  <c r="L61" i="9" s="1"/>
  <c r="L70" i="9" a="1"/>
  <c r="L70" i="9" s="1"/>
  <c r="L80" i="9" a="1"/>
  <c r="L80" i="9" s="1"/>
  <c r="L83" i="9" a="1"/>
  <c r="L83" i="9" s="1"/>
  <c r="L91" i="9" a="1"/>
  <c r="L91" i="9" s="1"/>
  <c r="L98" i="9" a="1"/>
  <c r="L98" i="9" s="1"/>
  <c r="L108" i="9" a="1"/>
  <c r="L108" i="9" s="1"/>
  <c r="L117" i="9" a="1"/>
  <c r="L117" i="9" s="1"/>
  <c r="L126" i="9" a="1"/>
  <c r="L126" i="9" s="1"/>
  <c r="L134" i="9" a="1"/>
  <c r="L134" i="9" s="1"/>
  <c r="L143" i="9" a="1"/>
  <c r="L143" i="9" s="1"/>
  <c r="L150" i="9" a="1"/>
  <c r="L150" i="9" s="1"/>
  <c r="L157" i="9" a="1"/>
  <c r="L157" i="9" s="1"/>
  <c r="L165" i="9" a="1"/>
  <c r="L165" i="9" s="1"/>
  <c r="L174" i="9" a="1"/>
  <c r="L174" i="9" s="1"/>
  <c r="L181" i="9" a="1"/>
  <c r="L181" i="9" s="1"/>
  <c r="L189" i="9" a="1"/>
  <c r="L189" i="9" s="1"/>
  <c r="L197" i="9" a="1"/>
  <c r="L197" i="9" s="1"/>
  <c r="L206" i="9" a="1"/>
  <c r="L206" i="9" s="1"/>
  <c r="L212" i="9" a="1"/>
  <c r="L212" i="9" s="1"/>
  <c r="L219" i="9" a="1"/>
  <c r="L219" i="9" s="1"/>
  <c r="L229" i="9" a="1"/>
  <c r="L229" i="9" s="1"/>
  <c r="L237" i="9" a="1"/>
  <c r="L237" i="9" s="1"/>
  <c r="L245" i="9" a="1"/>
  <c r="L245" i="9" s="1"/>
  <c r="L255" i="9" a="1"/>
  <c r="L255" i="9" s="1"/>
  <c r="L262" i="9" a="1"/>
  <c r="L262" i="9" s="1"/>
  <c r="L268" i="9" a="1"/>
  <c r="L268" i="9" s="1"/>
  <c r="L275" i="9" a="1"/>
  <c r="L275" i="9" s="1"/>
  <c r="L286" i="9" a="1"/>
  <c r="L286" i="9" s="1"/>
  <c r="L293" i="9" a="1"/>
  <c r="L293" i="9" s="1"/>
  <c r="L302" i="9" a="1"/>
  <c r="L302" i="9" s="1"/>
  <c r="L304" i="9" a="1"/>
  <c r="L304" i="9" s="1"/>
  <c r="L155" i="9" a="1"/>
  <c r="L155" i="9" s="1"/>
  <c r="L193" i="9" a="1"/>
  <c r="L193" i="9" s="1"/>
  <c r="L232" i="9" a="1"/>
  <c r="L232" i="9" s="1"/>
  <c r="L7" i="9" a="1"/>
  <c r="L7" i="9" s="1"/>
  <c r="L14" i="9" a="1"/>
  <c r="L14" i="9" s="1"/>
  <c r="L23" i="9" a="1"/>
  <c r="L23" i="9" s="1"/>
  <c r="L33" i="9" a="1"/>
  <c r="L33" i="9" s="1"/>
  <c r="L39" i="9" a="1"/>
  <c r="L39" i="9" s="1"/>
  <c r="L44" i="9" a="1"/>
  <c r="L44" i="9" s="1"/>
  <c r="L55" i="9" a="1"/>
  <c r="L55" i="9" s="1"/>
  <c r="L62" i="9" a="1"/>
  <c r="L62" i="9" s="1"/>
  <c r="L69" i="9" a="1"/>
  <c r="L69" i="9" s="1"/>
  <c r="L77" i="9" a="1"/>
  <c r="L77" i="9" s="1"/>
  <c r="L87" i="9" a="1"/>
  <c r="L87" i="9" s="1"/>
  <c r="L95" i="9" a="1"/>
  <c r="L95" i="9" s="1"/>
  <c r="L102" i="9" a="1"/>
  <c r="L102" i="9" s="1"/>
  <c r="L111" i="9" a="1"/>
  <c r="L111" i="9" s="1"/>
  <c r="L121" i="9" a="1"/>
  <c r="L121" i="9" s="1"/>
  <c r="L122" i="9" a="1"/>
  <c r="L122" i="9" s="1"/>
  <c r="L133" i="9" a="1"/>
  <c r="L133" i="9" s="1"/>
  <c r="L142" i="9" a="1"/>
  <c r="L142" i="9" s="1"/>
  <c r="L151" i="9" a="1"/>
  <c r="L151" i="9" s="1"/>
  <c r="L154" i="9" a="1"/>
  <c r="L154" i="9" s="1"/>
  <c r="L170" i="9" a="1"/>
  <c r="L170" i="9" s="1"/>
  <c r="L175" i="9" a="1"/>
  <c r="L175" i="9" s="1"/>
  <c r="L186" i="9" a="1"/>
  <c r="L186" i="9" s="1"/>
  <c r="L190" i="9" a="1"/>
  <c r="L190" i="9" s="1"/>
  <c r="L198" i="9" a="1"/>
  <c r="L198" i="9" s="1"/>
  <c r="L203" i="9" a="1"/>
  <c r="L203" i="9" s="1"/>
  <c r="L214" i="9" a="1"/>
  <c r="L214" i="9" s="1"/>
  <c r="L223" i="9" a="1"/>
  <c r="L223" i="9" s="1"/>
  <c r="L231" i="9" a="1"/>
  <c r="L231" i="9" s="1"/>
  <c r="L236" i="9" a="1"/>
  <c r="L236" i="9" s="1"/>
  <c r="L244" i="9" a="1"/>
  <c r="L244" i="9" s="1"/>
  <c r="L252" i="9" a="1"/>
  <c r="L252" i="9" s="1"/>
  <c r="L263" i="9" a="1"/>
  <c r="L263" i="9" s="1"/>
  <c r="L272" i="9" a="1"/>
  <c r="L272" i="9" s="1"/>
  <c r="L281" i="9" a="1"/>
  <c r="L281" i="9" s="1"/>
  <c r="L289" i="9" a="1"/>
  <c r="L289" i="9" s="1"/>
  <c r="L295" i="9" a="1"/>
  <c r="L295" i="9" s="1"/>
  <c r="L306" i="9" a="1"/>
  <c r="L306" i="9" s="1"/>
  <c r="L305" i="9" a="1"/>
  <c r="L305" i="9" s="1"/>
  <c r="L8" i="9" a="1"/>
  <c r="L8" i="9" s="1"/>
  <c r="L34" i="9" a="1"/>
  <c r="L34" i="9" s="1"/>
  <c r="L58" i="9" a="1"/>
  <c r="L58" i="9" s="1"/>
  <c r="L79" i="9" a="1"/>
  <c r="L79" i="9" s="1"/>
  <c r="L115" i="9" a="1"/>
  <c r="L115" i="9" s="1"/>
  <c r="L141" i="9" a="1"/>
  <c r="L141" i="9" s="1"/>
  <c r="L178" i="9" a="1"/>
  <c r="L178" i="9" s="1"/>
  <c r="L218" i="9" a="1"/>
  <c r="L218" i="9" s="1"/>
  <c r="L4" i="9" a="1"/>
  <c r="L4" i="9" s="1"/>
  <c r="L13" i="9" a="1"/>
  <c r="L13" i="9" s="1"/>
  <c r="L26" i="9" a="1"/>
  <c r="L26" i="9" s="1"/>
  <c r="L27" i="9" a="1"/>
  <c r="L27" i="9" s="1"/>
  <c r="L38" i="9" a="1"/>
  <c r="L38" i="9" s="1"/>
  <c r="L48" i="9" a="1"/>
  <c r="L48" i="9" s="1"/>
  <c r="L54" i="9" a="1"/>
  <c r="L54" i="9" s="1"/>
  <c r="L64" i="9" a="1"/>
  <c r="L64" i="9" s="1"/>
  <c r="L72" i="9" a="1"/>
  <c r="L72" i="9" s="1"/>
  <c r="L78" i="9" a="1"/>
  <c r="L78" i="9" s="1"/>
  <c r="L86" i="9" a="1"/>
  <c r="L86" i="9" s="1"/>
  <c r="L93" i="9" a="1"/>
  <c r="L93" i="9" s="1"/>
  <c r="L103" i="9" a="1"/>
  <c r="L103" i="9" s="1"/>
  <c r="L110" i="9" a="1"/>
  <c r="L110" i="9" s="1"/>
  <c r="L119" i="9" a="1"/>
  <c r="L119" i="9" s="1"/>
  <c r="L127" i="9" a="1"/>
  <c r="L127" i="9" s="1"/>
  <c r="L136" i="9" a="1"/>
  <c r="L136" i="9" s="1"/>
  <c r="L140" i="9" a="1"/>
  <c r="L140" i="9" s="1"/>
  <c r="L149" i="9" a="1"/>
  <c r="L149" i="9" s="1"/>
  <c r="L160" i="9" a="1"/>
  <c r="L160" i="9" s="1"/>
  <c r="L167" i="9" a="1"/>
  <c r="L167" i="9" s="1"/>
  <c r="L173" i="9" a="1"/>
  <c r="L173" i="9" s="1"/>
  <c r="L183" i="9" a="1"/>
  <c r="L183" i="9" s="1"/>
  <c r="L192" i="9" a="1"/>
  <c r="L192" i="9" s="1"/>
  <c r="L199" i="9" a="1"/>
  <c r="L199" i="9" s="1"/>
  <c r="L207" i="9" a="1"/>
  <c r="L207" i="9" s="1"/>
  <c r="L213" i="9" a="1"/>
  <c r="L213" i="9" s="1"/>
  <c r="L222" i="9" a="1"/>
  <c r="L222" i="9" s="1"/>
  <c r="L235" i="9" a="1"/>
  <c r="L235" i="9" s="1"/>
  <c r="L241" i="9" a="1"/>
  <c r="L241" i="9" s="1"/>
  <c r="L247" i="9" a="1"/>
  <c r="L247" i="9" s="1"/>
  <c r="L254" i="9" a="1"/>
  <c r="L254" i="9" s="1"/>
  <c r="L267" i="9" a="1"/>
  <c r="L267" i="9" s="1"/>
  <c r="L274" i="9" a="1"/>
  <c r="L274" i="9" s="1"/>
  <c r="L278" i="9" a="1"/>
  <c r="L278" i="9" s="1"/>
  <c r="L287" i="9" a="1"/>
  <c r="L287" i="9" s="1"/>
  <c r="L296" i="9" a="1"/>
  <c r="L296" i="9" s="1"/>
  <c r="L24" i="9" a="1"/>
  <c r="L24" i="9" s="1"/>
  <c r="L52" i="9" a="1"/>
  <c r="L52" i="9" s="1"/>
  <c r="L74" i="9" a="1"/>
  <c r="L74" i="9" s="1"/>
  <c r="L99" i="9" a="1"/>
  <c r="L99" i="9" s="1"/>
  <c r="L125" i="9" a="1"/>
  <c r="L125" i="9" s="1"/>
  <c r="L146" i="9" a="1"/>
  <c r="L146" i="9" s="1"/>
  <c r="L182" i="9" a="1"/>
  <c r="L182" i="9" s="1"/>
  <c r="L225" i="9" a="1"/>
  <c r="L225" i="9" s="1"/>
  <c r="L5" i="9" a="1"/>
  <c r="L5" i="9" s="1"/>
  <c r="L15" i="9" a="1"/>
  <c r="L15" i="9" s="1"/>
  <c r="L22" i="9" a="1"/>
  <c r="L22" i="9" s="1"/>
  <c r="L31" i="9" a="1"/>
  <c r="L31" i="9" s="1"/>
  <c r="L43" i="9" a="1"/>
  <c r="L43" i="9" s="1"/>
  <c r="L47" i="9" a="1"/>
  <c r="L47" i="9" s="1"/>
  <c r="L57" i="9" a="1"/>
  <c r="L57" i="9" s="1"/>
  <c r="L63" i="9" a="1"/>
  <c r="L63" i="9" s="1"/>
  <c r="L71" i="9" a="1"/>
  <c r="L71" i="9" s="1"/>
  <c r="L81" i="9" a="1"/>
  <c r="L81" i="9" s="1"/>
  <c r="L89" i="9" a="1"/>
  <c r="L89" i="9" s="1"/>
  <c r="L97" i="9" a="1"/>
  <c r="L97" i="9" s="1"/>
  <c r="L106" i="9" a="1"/>
  <c r="L106" i="9" s="1"/>
  <c r="L113" i="9" a="1"/>
  <c r="L113" i="9" s="1"/>
  <c r="L118" i="9" a="1"/>
  <c r="L118" i="9" s="1"/>
  <c r="L129" i="9" a="1"/>
  <c r="L129" i="9" s="1"/>
  <c r="L135" i="9" a="1"/>
  <c r="L135" i="9" s="1"/>
  <c r="L144" i="9" a="1"/>
  <c r="L144" i="9" s="1"/>
  <c r="L153" i="9" a="1"/>
  <c r="L153" i="9" s="1"/>
  <c r="L158" i="9" a="1"/>
  <c r="L158" i="9" s="1"/>
  <c r="L168" i="9" a="1"/>
  <c r="L168" i="9" s="1"/>
  <c r="L176" i="9" a="1"/>
  <c r="L176" i="9" s="1"/>
  <c r="L184" i="9" a="1"/>
  <c r="L184" i="9" s="1"/>
  <c r="L195" i="9" a="1"/>
  <c r="L195" i="9" s="1"/>
  <c r="L204" i="9" a="1"/>
  <c r="L204" i="9" s="1"/>
  <c r="L208" i="9" a="1"/>
  <c r="L208" i="9" s="1"/>
  <c r="L216" i="9" a="1"/>
  <c r="L216" i="9" s="1"/>
  <c r="L226" i="9" a="1"/>
  <c r="L226" i="9" s="1"/>
  <c r="L230" i="9" a="1"/>
  <c r="L230" i="9" s="1"/>
  <c r="L239" i="9" a="1"/>
  <c r="L239" i="9" s="1"/>
  <c r="L248" i="9" a="1"/>
  <c r="L248" i="9" s="1"/>
  <c r="L256" i="9" a="1"/>
  <c r="L256" i="9" s="1"/>
  <c r="L261" i="9" a="1"/>
  <c r="L261" i="9" s="1"/>
  <c r="L270" i="9" a="1"/>
  <c r="L270" i="9" s="1"/>
  <c r="L279" i="9" a="1"/>
  <c r="L279" i="9" s="1"/>
  <c r="L285" i="9" a="1"/>
  <c r="L285" i="9" s="1"/>
  <c r="L294" i="9" a="1"/>
  <c r="L294" i="9" s="1"/>
  <c r="L17" i="9" a="1"/>
  <c r="L17" i="9" s="1"/>
  <c r="L41" i="9" a="1"/>
  <c r="L41" i="9" s="1"/>
  <c r="L66" i="9" a="1"/>
  <c r="L66" i="9" s="1"/>
  <c r="L90" i="9" a="1"/>
  <c r="L90" i="9" s="1"/>
  <c r="L101" i="9" a="1"/>
  <c r="L101" i="9" s="1"/>
  <c r="L130" i="9" a="1"/>
  <c r="L130" i="9" s="1"/>
  <c r="L171" i="9" a="1"/>
  <c r="L171" i="9" s="1"/>
  <c r="L210" i="9" a="1"/>
  <c r="L210" i="9" s="1"/>
  <c r="L250" i="9" a="1"/>
  <c r="L250" i="9" s="1"/>
  <c r="L307" i="9" a="1"/>
  <c r="L307" i="9" s="1"/>
  <c r="L12" i="9" a="1"/>
  <c r="L12" i="9" s="1"/>
  <c r="L19" i="9" a="1"/>
  <c r="L19" i="9" s="1"/>
  <c r="L29" i="9" a="1"/>
  <c r="L29" i="9" s="1"/>
  <c r="L35" i="9" a="1"/>
  <c r="L35" i="9" s="1"/>
  <c r="L46" i="9" a="1"/>
  <c r="L46" i="9" s="1"/>
  <c r="L51" i="9" a="1"/>
  <c r="L51" i="9" s="1"/>
  <c r="L59" i="9" a="1"/>
  <c r="L59" i="9" s="1"/>
  <c r="L65" i="9" a="1"/>
  <c r="L65" i="9" s="1"/>
  <c r="L73" i="9" a="1"/>
  <c r="L73" i="9" s="1"/>
  <c r="L84" i="9" a="1"/>
  <c r="L84" i="9" s="1"/>
  <c r="L92" i="9" a="1"/>
  <c r="L92" i="9" s="1"/>
  <c r="L100" i="9" a="1"/>
  <c r="L100" i="9" s="1"/>
  <c r="L104" i="9" a="1"/>
  <c r="L104" i="9" s="1"/>
  <c r="L114" i="9" a="1"/>
  <c r="L114" i="9" s="1"/>
  <c r="L120" i="9" a="1"/>
  <c r="L120" i="9" s="1"/>
  <c r="L131" i="9" a="1"/>
  <c r="L131" i="9" s="1"/>
  <c r="L139" i="9" a="1"/>
  <c r="L139" i="9" s="1"/>
  <c r="L147" i="9" a="1"/>
  <c r="L147" i="9" s="1"/>
  <c r="L156" i="9" a="1"/>
  <c r="L156" i="9" s="1"/>
  <c r="L163" i="9" a="1"/>
  <c r="L163" i="9" s="1"/>
  <c r="L166" i="9" a="1"/>
  <c r="L166" i="9" s="1"/>
  <c r="L179" i="9" a="1"/>
  <c r="L179" i="9" s="1"/>
  <c r="L185" i="9" a="1"/>
  <c r="L185" i="9" s="1"/>
  <c r="L194" i="9" a="1"/>
  <c r="L194" i="9" s="1"/>
  <c r="L202" i="9" a="1"/>
  <c r="L202" i="9" s="1"/>
  <c r="L209" i="9" a="1"/>
  <c r="L209" i="9" s="1"/>
  <c r="L217" i="9" a="1"/>
  <c r="L217" i="9" s="1"/>
  <c r="L227" i="9" a="1"/>
  <c r="L227" i="9" s="1"/>
  <c r="L234" i="9" a="1"/>
  <c r="L234" i="9" s="1"/>
  <c r="L243" i="9" a="1"/>
  <c r="L243" i="9" s="1"/>
  <c r="L251" i="9" a="1"/>
  <c r="L251" i="9" s="1"/>
  <c r="L259" i="9" a="1"/>
  <c r="L259" i="9" s="1"/>
  <c r="L266" i="9" a="1"/>
  <c r="L266" i="9" s="1"/>
  <c r="L277" i="9" a="1"/>
  <c r="L277" i="9" s="1"/>
  <c r="L283" i="9" a="1"/>
  <c r="L283" i="9" s="1"/>
  <c r="L290" i="9" a="1"/>
  <c r="L290" i="9" s="1"/>
  <c r="L298" i="9" a="1"/>
  <c r="L298" i="9" s="1"/>
  <c r="L301" i="9" a="1"/>
  <c r="L301" i="9" s="1"/>
  <c r="L162" i="9" a="1"/>
  <c r="L162" i="9" s="1"/>
  <c r="L201" i="9" a="1"/>
  <c r="L201" i="9" s="1"/>
  <c r="L240" i="9" a="1"/>
  <c r="L240" i="9" s="1"/>
  <c r="L56" i="9" a="1"/>
  <c r="L56" i="9" s="1"/>
  <c r="L123" i="9" a="1"/>
  <c r="L123" i="9" s="1"/>
  <c r="L187" i="9" a="1"/>
  <c r="L187" i="9" s="1"/>
  <c r="L249" i="9" a="1"/>
  <c r="L249" i="9" s="1"/>
  <c r="L284" i="9" a="1"/>
  <c r="L284" i="9" s="1"/>
  <c r="L67" i="9" a="1"/>
  <c r="L67" i="9" s="1"/>
  <c r="L132" i="9" a="1"/>
  <c r="L132" i="9" s="1"/>
  <c r="L191" i="9" a="1"/>
  <c r="L191" i="9" s="1"/>
  <c r="L257" i="9" a="1"/>
  <c r="L257" i="9" s="1"/>
  <c r="L288" i="9" a="1"/>
  <c r="L288" i="9" s="1"/>
  <c r="L10" i="9" a="1"/>
  <c r="L10" i="9" s="1"/>
  <c r="L76" i="9" a="1"/>
  <c r="L76" i="9" s="1"/>
  <c r="L137" i="9" a="1"/>
  <c r="L137" i="9" s="1"/>
  <c r="L200" i="9" a="1"/>
  <c r="L200" i="9" s="1"/>
  <c r="L258" i="9" a="1"/>
  <c r="L258" i="9" s="1"/>
  <c r="L292" i="9" a="1"/>
  <c r="L292" i="9" s="1"/>
  <c r="L18" i="9" a="1"/>
  <c r="L18" i="9" s="1"/>
  <c r="L82" i="9" a="1"/>
  <c r="L82" i="9" s="1"/>
  <c r="L145" i="9" a="1"/>
  <c r="L145" i="9" s="1"/>
  <c r="L211" i="9" a="1"/>
  <c r="L211" i="9" s="1"/>
  <c r="L265" i="9" a="1"/>
  <c r="L265" i="9" s="1"/>
  <c r="L297" i="9" a="1"/>
  <c r="L297" i="9" s="1"/>
  <c r="L303" i="9" a="1"/>
  <c r="L303" i="9" s="1"/>
  <c r="L25" i="9" a="1"/>
  <c r="L25" i="9" s="1"/>
  <c r="L88" i="9" a="1"/>
  <c r="L88" i="9" s="1"/>
  <c r="L152" i="9" a="1"/>
  <c r="L152" i="9" s="1"/>
  <c r="L221" i="9" a="1"/>
  <c r="L221" i="9" s="1"/>
  <c r="L264" i="9" a="1"/>
  <c r="L264" i="9" s="1"/>
  <c r="L299" i="9" a="1"/>
  <c r="L299" i="9" s="1"/>
  <c r="L32" i="9" a="1"/>
  <c r="L32" i="9" s="1"/>
  <c r="L96" i="9" a="1"/>
  <c r="L96" i="9" s="1"/>
  <c r="L161" i="9" a="1"/>
  <c r="L161" i="9" s="1"/>
  <c r="L224" i="9" a="1"/>
  <c r="L224" i="9" s="1"/>
  <c r="L271" i="9" a="1"/>
  <c r="L271" i="9" s="1"/>
  <c r="L40" i="9" a="1"/>
  <c r="L40" i="9" s="1"/>
  <c r="L109" i="9" a="1"/>
  <c r="L109" i="9" s="1"/>
  <c r="L169" i="9" a="1"/>
  <c r="L169" i="9" s="1"/>
  <c r="L233" i="9" a="1"/>
  <c r="L233" i="9" s="1"/>
  <c r="L276" i="9" a="1"/>
  <c r="L276" i="9" s="1"/>
  <c r="L49" i="9" a="1"/>
  <c r="L49" i="9" s="1"/>
  <c r="L112" i="9" a="1"/>
  <c r="L112" i="9" s="1"/>
  <c r="L177" i="9" a="1"/>
  <c r="L177" i="9" s="1"/>
  <c r="L242" i="9" a="1"/>
  <c r="L242" i="9" s="1"/>
  <c r="L280" i="9" a="1"/>
  <c r="L280" i="9" s="1"/>
  <c r="P6" i="9"/>
  <c r="P15" i="9"/>
  <c r="P23" i="9"/>
  <c r="P30" i="9"/>
  <c r="P37" i="9"/>
  <c r="P48" i="9"/>
  <c r="P55" i="9"/>
  <c r="P60" i="9"/>
  <c r="P73" i="9"/>
  <c r="P78" i="9"/>
  <c r="P85" i="9"/>
  <c r="P90" i="9"/>
  <c r="P100" i="9"/>
  <c r="P108" i="9"/>
  <c r="P116" i="9"/>
  <c r="P124" i="9"/>
  <c r="P134" i="9"/>
  <c r="P144" i="9"/>
  <c r="P150" i="9"/>
  <c r="P159" i="9"/>
  <c r="P162" i="9"/>
  <c r="P175" i="9"/>
  <c r="P183" i="9"/>
  <c r="P189" i="9"/>
  <c r="P196" i="9"/>
  <c r="P204" i="9"/>
  <c r="P217" i="9"/>
  <c r="P222" i="9"/>
  <c r="P230" i="9"/>
  <c r="P240" i="9"/>
  <c r="P246" i="9"/>
  <c r="P252" i="9"/>
  <c r="P261" i="9"/>
  <c r="P267" i="9"/>
  <c r="P276" i="9"/>
  <c r="P286" i="9"/>
  <c r="P294" i="9"/>
  <c r="P9" i="9"/>
  <c r="P13" i="9"/>
  <c r="P28" i="9"/>
  <c r="P31" i="9"/>
  <c r="P39" i="9"/>
  <c r="P46" i="9"/>
  <c r="P54" i="9"/>
  <c r="P65" i="9"/>
  <c r="P68" i="9"/>
  <c r="P79" i="9"/>
  <c r="P86" i="9"/>
  <c r="P94" i="9"/>
  <c r="P104" i="9"/>
  <c r="P111" i="9"/>
  <c r="P118" i="9"/>
  <c r="P127" i="9"/>
  <c r="P136" i="9"/>
  <c r="P140" i="9"/>
  <c r="P149" i="9"/>
  <c r="P160" i="9"/>
  <c r="P166" i="9"/>
  <c r="P176" i="9"/>
  <c r="P182" i="9"/>
  <c r="P191" i="9"/>
  <c r="P201" i="9"/>
  <c r="P207" i="9"/>
  <c r="P213" i="9"/>
  <c r="P225" i="9"/>
  <c r="P231" i="9"/>
  <c r="P237" i="9"/>
  <c r="P248" i="9"/>
  <c r="P255" i="9"/>
  <c r="P264" i="9"/>
  <c r="P270" i="9"/>
  <c r="P279" i="9"/>
  <c r="P288" i="9"/>
  <c r="P8" i="9"/>
  <c r="P16" i="9"/>
  <c r="P25" i="9"/>
  <c r="P32" i="9"/>
  <c r="P41" i="9"/>
  <c r="P47" i="9"/>
  <c r="P58" i="9"/>
  <c r="P67" i="9"/>
  <c r="P71" i="9"/>
  <c r="P82" i="9"/>
  <c r="P89" i="9"/>
  <c r="P96" i="9"/>
  <c r="P102" i="9"/>
  <c r="P112" i="9"/>
  <c r="P119" i="9"/>
  <c r="P128" i="9"/>
  <c r="P132" i="9"/>
  <c r="P145" i="9"/>
  <c r="P152" i="9"/>
  <c r="P158" i="9"/>
  <c r="P170" i="9"/>
  <c r="P173" i="9"/>
  <c r="P185" i="9"/>
  <c r="P192" i="9"/>
  <c r="P200" i="9"/>
  <c r="P208" i="9"/>
  <c r="P215" i="9"/>
  <c r="P221" i="9"/>
  <c r="P229" i="9"/>
  <c r="P239" i="9"/>
  <c r="P249" i="9"/>
  <c r="P257" i="9"/>
  <c r="P265" i="9"/>
  <c r="P273" i="9"/>
  <c r="P281" i="9"/>
  <c r="P287" i="9"/>
  <c r="P296" i="9"/>
  <c r="P291" i="9"/>
  <c r="P4" i="9"/>
  <c r="P18" i="9"/>
  <c r="P26" i="9"/>
  <c r="P33" i="9"/>
  <c r="P42" i="9"/>
  <c r="P49" i="9"/>
  <c r="P56" i="9"/>
  <c r="P66" i="9"/>
  <c r="P72" i="9"/>
  <c r="P81" i="9"/>
  <c r="P91" i="9"/>
  <c r="P98" i="9"/>
  <c r="P105" i="9"/>
  <c r="P115" i="9"/>
  <c r="P121" i="9"/>
  <c r="P129" i="9"/>
  <c r="P138" i="9"/>
  <c r="P143" i="9"/>
  <c r="P153" i="9"/>
  <c r="P161" i="9"/>
  <c r="P171" i="9"/>
  <c r="P177" i="9"/>
  <c r="P184" i="9"/>
  <c r="P193" i="9"/>
  <c r="P199" i="9"/>
  <c r="P211" i="9"/>
  <c r="P218" i="9"/>
  <c r="P224" i="9"/>
  <c r="P234" i="9"/>
  <c r="P241" i="9"/>
  <c r="P247" i="9"/>
  <c r="P258" i="9"/>
  <c r="P263" i="9"/>
  <c r="P275" i="9"/>
  <c r="P285" i="9"/>
  <c r="P289" i="9"/>
  <c r="P297" i="9"/>
  <c r="P306" i="9"/>
  <c r="P272" i="9"/>
  <c r="P299" i="9"/>
  <c r="P11" i="9"/>
  <c r="P20" i="9"/>
  <c r="P27" i="9"/>
  <c r="P35" i="9"/>
  <c r="P43" i="9"/>
  <c r="P50" i="9"/>
  <c r="P59" i="9"/>
  <c r="P63" i="9"/>
  <c r="P74" i="9"/>
  <c r="P80" i="9"/>
  <c r="P88" i="9"/>
  <c r="P97" i="9"/>
  <c r="P106" i="9"/>
  <c r="P113" i="9"/>
  <c r="P123" i="9"/>
  <c r="P131" i="9"/>
  <c r="P142" i="9"/>
  <c r="P148" i="9"/>
  <c r="P154" i="9"/>
  <c r="P163" i="9"/>
  <c r="P167" i="9"/>
  <c r="P180" i="9"/>
  <c r="P187" i="9"/>
  <c r="P195" i="9"/>
  <c r="P205" i="9"/>
  <c r="P210" i="9"/>
  <c r="P219" i="9"/>
  <c r="P226" i="9"/>
  <c r="P232" i="9"/>
  <c r="P243" i="9"/>
  <c r="P251" i="9"/>
  <c r="P259" i="9"/>
  <c r="P269" i="9"/>
  <c r="P283" i="9"/>
  <c r="P302" i="9"/>
  <c r="P12" i="9"/>
  <c r="P17" i="9"/>
  <c r="P21" i="9"/>
  <c r="P34" i="9"/>
  <c r="P40" i="9"/>
  <c r="P51" i="9"/>
  <c r="P57" i="9"/>
  <c r="P64" i="9"/>
  <c r="P75" i="9"/>
  <c r="P84" i="9"/>
  <c r="P95" i="9"/>
  <c r="P101" i="9"/>
  <c r="P107" i="9"/>
  <c r="P114" i="9"/>
  <c r="P122" i="9"/>
  <c r="P133" i="9"/>
  <c r="P137" i="9"/>
  <c r="P146" i="9"/>
  <c r="P155" i="9"/>
  <c r="P165" i="9"/>
  <c r="P172" i="9"/>
  <c r="P179" i="9"/>
  <c r="P188" i="9"/>
  <c r="P194" i="9"/>
  <c r="P206" i="9"/>
  <c r="P209" i="9"/>
  <c r="P216" i="9"/>
  <c r="P228" i="9"/>
  <c r="P238" i="9"/>
  <c r="P242" i="9"/>
  <c r="P253" i="9"/>
  <c r="P256" i="9"/>
  <c r="P266" i="9"/>
  <c r="P274" i="9"/>
  <c r="P282" i="9"/>
  <c r="P290" i="9"/>
  <c r="P298" i="9"/>
  <c r="P305" i="9"/>
  <c r="P280" i="9"/>
  <c r="P300" i="9"/>
  <c r="P7" i="9"/>
  <c r="P10" i="9"/>
  <c r="P19" i="9"/>
  <c r="P29" i="9"/>
  <c r="P38" i="9"/>
  <c r="P45" i="9"/>
  <c r="P53" i="9"/>
  <c r="P62" i="9"/>
  <c r="P70" i="9"/>
  <c r="P76" i="9"/>
  <c r="P83" i="9"/>
  <c r="P93" i="9"/>
  <c r="P103" i="9"/>
  <c r="P109" i="9"/>
  <c r="P117" i="9"/>
  <c r="P125" i="9"/>
  <c r="P130" i="9"/>
  <c r="P139" i="9"/>
  <c r="P147" i="9"/>
  <c r="P157" i="9"/>
  <c r="P164" i="9"/>
  <c r="P169" i="9"/>
  <c r="P181" i="9"/>
  <c r="P186" i="9"/>
  <c r="P197" i="9"/>
  <c r="P203" i="9"/>
  <c r="P214" i="9"/>
  <c r="P220" i="9"/>
  <c r="P227" i="9"/>
  <c r="P235" i="9"/>
  <c r="P245" i="9"/>
  <c r="P250" i="9"/>
  <c r="P262" i="9"/>
  <c r="P268" i="9"/>
  <c r="P277" i="9"/>
  <c r="P292" i="9"/>
  <c r="P303" i="9"/>
  <c r="P5" i="9"/>
  <c r="P14" i="9"/>
  <c r="P22" i="9"/>
  <c r="P24" i="9"/>
  <c r="P36" i="9"/>
  <c r="P44" i="9"/>
  <c r="P52" i="9"/>
  <c r="P61" i="9"/>
  <c r="P69" i="9"/>
  <c r="P77" i="9"/>
  <c r="P87" i="9"/>
  <c r="P92" i="9"/>
  <c r="P99" i="9"/>
  <c r="P110" i="9"/>
  <c r="P120" i="9"/>
  <c r="P126" i="9"/>
  <c r="P135" i="9"/>
  <c r="P141" i="9"/>
  <c r="P151" i="9"/>
  <c r="P156" i="9"/>
  <c r="P168" i="9"/>
  <c r="P174" i="9"/>
  <c r="P178" i="9"/>
  <c r="P190" i="9"/>
  <c r="P198" i="9"/>
  <c r="P202" i="9"/>
  <c r="P212" i="9"/>
  <c r="P223" i="9"/>
  <c r="P233" i="9"/>
  <c r="P236" i="9"/>
  <c r="P244" i="9"/>
  <c r="P254" i="9"/>
  <c r="P260" i="9"/>
  <c r="P271" i="9"/>
  <c r="P278" i="9"/>
  <c r="P284" i="9"/>
  <c r="P293" i="9"/>
  <c r="P301" i="9"/>
  <c r="P304" i="9"/>
  <c r="P295" i="9"/>
  <c r="P307" i="9"/>
  <c r="N300" i="9"/>
  <c r="N305" i="9"/>
  <c r="N301" i="9"/>
  <c r="N8" i="9"/>
  <c r="N18" i="9"/>
  <c r="N27" i="9"/>
  <c r="N36" i="9"/>
  <c r="N40" i="9"/>
  <c r="N49" i="9"/>
  <c r="N56" i="9"/>
  <c r="N65" i="9"/>
  <c r="N71" i="9"/>
  <c r="N82" i="9"/>
  <c r="N88" i="9"/>
  <c r="N98" i="9"/>
  <c r="N101" i="9"/>
  <c r="N111" i="9"/>
  <c r="N122" i="9"/>
  <c r="N130" i="9"/>
  <c r="N137" i="9"/>
  <c r="N145" i="9"/>
  <c r="N153" i="9"/>
  <c r="N164" i="9"/>
  <c r="N168" i="9"/>
  <c r="N178" i="9"/>
  <c r="N186" i="9"/>
  <c r="N192" i="9"/>
  <c r="N201" i="9"/>
  <c r="N211" i="9"/>
  <c r="N219" i="9"/>
  <c r="N227" i="9"/>
  <c r="N234" i="9"/>
  <c r="N240" i="9"/>
  <c r="N245" i="9"/>
  <c r="N258" i="9"/>
  <c r="N266" i="9"/>
  <c r="N274" i="9"/>
  <c r="N281" i="9"/>
  <c r="N289" i="9"/>
  <c r="N12" i="9"/>
  <c r="N16" i="9"/>
  <c r="N24" i="9"/>
  <c r="N34" i="9"/>
  <c r="N39" i="9"/>
  <c r="N52" i="9"/>
  <c r="N57" i="9"/>
  <c r="N64" i="9"/>
  <c r="N74" i="9"/>
  <c r="N85" i="9"/>
  <c r="N92" i="9"/>
  <c r="N95" i="9"/>
  <c r="N106" i="9"/>
  <c r="N115" i="9"/>
  <c r="N123" i="9"/>
  <c r="N128" i="9"/>
  <c r="N139" i="9"/>
  <c r="N147" i="9"/>
  <c r="N152" i="9"/>
  <c r="N163" i="9"/>
  <c r="N171" i="9"/>
  <c r="N179" i="9"/>
  <c r="N185" i="9"/>
  <c r="N194" i="9"/>
  <c r="N202" i="9"/>
  <c r="N207" i="9"/>
  <c r="N218" i="9"/>
  <c r="N225" i="9"/>
  <c r="N236" i="9"/>
  <c r="N242" i="9"/>
  <c r="N251" i="9"/>
  <c r="N257" i="9"/>
  <c r="N276" i="9"/>
  <c r="N291" i="9"/>
  <c r="N307" i="9"/>
  <c r="N13" i="9"/>
  <c r="N20" i="9"/>
  <c r="N30" i="9"/>
  <c r="N31" i="9"/>
  <c r="N45" i="9"/>
  <c r="N50" i="9"/>
  <c r="N59" i="9"/>
  <c r="N67" i="9"/>
  <c r="N76" i="9"/>
  <c r="N81" i="9"/>
  <c r="N91" i="9"/>
  <c r="N99" i="9"/>
  <c r="N108" i="9"/>
  <c r="N113" i="9"/>
  <c r="N120" i="9"/>
  <c r="N132" i="9"/>
  <c r="N138" i="9"/>
  <c r="N146" i="9"/>
  <c r="N156" i="9"/>
  <c r="N161" i="9"/>
  <c r="N170" i="9"/>
  <c r="N177" i="9"/>
  <c r="N187" i="9"/>
  <c r="N196" i="9"/>
  <c r="N203" i="9"/>
  <c r="N210" i="9"/>
  <c r="N221" i="9"/>
  <c r="N224" i="9"/>
  <c r="N235" i="9"/>
  <c r="N244" i="9"/>
  <c r="N252" i="9"/>
  <c r="N260" i="9"/>
  <c r="N267" i="9"/>
  <c r="N273" i="9"/>
  <c r="N285" i="9"/>
  <c r="N290" i="9"/>
  <c r="N304" i="9"/>
  <c r="N7" i="9"/>
  <c r="N10" i="9"/>
  <c r="N21" i="9"/>
  <c r="N26" i="9"/>
  <c r="N35" i="9"/>
  <c r="N47" i="9"/>
  <c r="N54" i="9"/>
  <c r="N60" i="9"/>
  <c r="N72" i="9"/>
  <c r="N75" i="9"/>
  <c r="N83" i="9"/>
  <c r="N90" i="9"/>
  <c r="N105" i="9"/>
  <c r="N107" i="9"/>
  <c r="N116" i="9"/>
  <c r="N125" i="9"/>
  <c r="N133" i="9"/>
  <c r="N141" i="9"/>
  <c r="N148" i="9"/>
  <c r="N157" i="9"/>
  <c r="N166" i="9"/>
  <c r="N173" i="9"/>
  <c r="N182" i="9"/>
  <c r="N189" i="9"/>
  <c r="N195" i="9"/>
  <c r="N205" i="9"/>
  <c r="N214" i="9"/>
  <c r="N217" i="9"/>
  <c r="N226" i="9"/>
  <c r="N233" i="9"/>
  <c r="N243" i="9"/>
  <c r="N250" i="9"/>
  <c r="N261" i="9"/>
  <c r="N265" i="9"/>
  <c r="N278" i="9"/>
  <c r="N282" i="9"/>
  <c r="N292" i="9"/>
  <c r="N306" i="9"/>
  <c r="N294" i="9"/>
  <c r="N303" i="9"/>
  <c r="N302" i="9"/>
  <c r="N5" i="9"/>
  <c r="N11" i="9"/>
  <c r="N19" i="9"/>
  <c r="N28" i="9"/>
  <c r="N37" i="9"/>
  <c r="N42" i="9"/>
  <c r="N51" i="9"/>
  <c r="N63" i="9"/>
  <c r="N70" i="9"/>
  <c r="N77" i="9"/>
  <c r="N84" i="9"/>
  <c r="N93" i="9"/>
  <c r="N100" i="9"/>
  <c r="N109" i="9"/>
  <c r="N117" i="9"/>
  <c r="N124" i="9"/>
  <c r="N131" i="9"/>
  <c r="N140" i="9"/>
  <c r="N151" i="9"/>
  <c r="N155" i="9"/>
  <c r="N165" i="9"/>
  <c r="N175" i="9"/>
  <c r="N180" i="9"/>
  <c r="N193" i="9"/>
  <c r="N198" i="9"/>
  <c r="N206" i="9"/>
  <c r="N213" i="9"/>
  <c r="N220" i="9"/>
  <c r="N231" i="9"/>
  <c r="N237" i="9"/>
  <c r="N246" i="9"/>
  <c r="N253" i="9"/>
  <c r="N262" i="9"/>
  <c r="N272" i="9"/>
  <c r="N275" i="9"/>
  <c r="N286" i="9"/>
  <c r="N4" i="9"/>
  <c r="N17" i="9"/>
  <c r="N25" i="9"/>
  <c r="N29" i="9"/>
  <c r="N43" i="9"/>
  <c r="N46" i="9"/>
  <c r="N58" i="9"/>
  <c r="N66" i="9"/>
  <c r="N69" i="9"/>
  <c r="N80" i="9"/>
  <c r="N87" i="9"/>
  <c r="N97" i="9"/>
  <c r="N104" i="9"/>
  <c r="N114" i="9"/>
  <c r="N119" i="9"/>
  <c r="N129" i="9"/>
  <c r="N136" i="9"/>
  <c r="N142" i="9"/>
  <c r="N149" i="9"/>
  <c r="N160" i="9"/>
  <c r="N167" i="9"/>
  <c r="N174" i="9"/>
  <c r="N183" i="9"/>
  <c r="N190" i="9"/>
  <c r="N197" i="9"/>
  <c r="N209" i="9"/>
  <c r="N216" i="9"/>
  <c r="N229" i="9"/>
  <c r="N230" i="9"/>
  <c r="N238" i="9"/>
  <c r="N249" i="9"/>
  <c r="N256" i="9"/>
  <c r="N263" i="9"/>
  <c r="N270" i="9"/>
  <c r="N279" i="9"/>
  <c r="N288" i="9"/>
  <c r="N296" i="9"/>
  <c r="N295" i="9"/>
  <c r="N269" i="9"/>
  <c r="N283" i="9"/>
  <c r="N299" i="9"/>
  <c r="N298" i="9"/>
  <c r="N14" i="9"/>
  <c r="N44" i="9"/>
  <c r="N78" i="9"/>
  <c r="N110" i="9"/>
  <c r="N143" i="9"/>
  <c r="N172" i="9"/>
  <c r="N208" i="9"/>
  <c r="N241" i="9"/>
  <c r="N268" i="9"/>
  <c r="N169" i="9"/>
  <c r="N22" i="9"/>
  <c r="N55" i="9"/>
  <c r="N86" i="9"/>
  <c r="N118" i="9"/>
  <c r="N154" i="9"/>
  <c r="N181" i="9"/>
  <c r="N215" i="9"/>
  <c r="N248" i="9"/>
  <c r="N277" i="9"/>
  <c r="N255" i="9"/>
  <c r="N200" i="9"/>
  <c r="N23" i="9"/>
  <c r="N53" i="9"/>
  <c r="N89" i="9"/>
  <c r="N121" i="9"/>
  <c r="N150" i="9"/>
  <c r="N184" i="9"/>
  <c r="N212" i="9"/>
  <c r="N247" i="9"/>
  <c r="N280" i="9"/>
  <c r="N135" i="9"/>
  <c r="N32" i="9"/>
  <c r="N61" i="9"/>
  <c r="N94" i="9"/>
  <c r="N126" i="9"/>
  <c r="N158" i="9"/>
  <c r="N191" i="9"/>
  <c r="N223" i="9"/>
  <c r="N254" i="9"/>
  <c r="N284" i="9"/>
  <c r="N73" i="9"/>
  <c r="N33" i="9"/>
  <c r="N62" i="9"/>
  <c r="N96" i="9"/>
  <c r="N127" i="9"/>
  <c r="N159" i="9"/>
  <c r="N188" i="9"/>
  <c r="N222" i="9"/>
  <c r="N287" i="9"/>
  <c r="N232" i="9"/>
  <c r="N6" i="9"/>
  <c r="N38" i="9"/>
  <c r="N68" i="9"/>
  <c r="N103" i="9"/>
  <c r="N134" i="9"/>
  <c r="N162" i="9"/>
  <c r="N199" i="9"/>
  <c r="N228" i="9"/>
  <c r="N259" i="9"/>
  <c r="N293" i="9"/>
  <c r="N297" i="9"/>
  <c r="N9" i="9"/>
  <c r="N41" i="9"/>
  <c r="N102" i="9"/>
  <c r="N15" i="9"/>
  <c r="N48" i="9"/>
  <c r="N79" i="9"/>
  <c r="N112" i="9"/>
  <c r="N144" i="9"/>
  <c r="N176" i="9"/>
  <c r="N204" i="9"/>
  <c r="N239" i="9"/>
  <c r="N271" i="9"/>
  <c r="N264" i="9"/>
  <c r="T4" i="9" l="1" a="1"/>
  <c r="T4" i="9" s="1"/>
  <c r="R14" i="1" s="1"/>
  <c r="T3" i="9" a="1"/>
  <c r="T3" i="9" s="1"/>
  <c r="R13" i="1" s="1"/>
  <c r="U3" i="9" a="1"/>
  <c r="U3" i="9" s="1"/>
  <c r="S13" i="1" s="1"/>
  <c r="U4" i="9" a="1"/>
  <c r="U4" i="9" s="1"/>
  <c r="S14" i="1" s="1"/>
  <c r="S3" i="9" a="1"/>
  <c r="S3" i="9" s="1"/>
  <c r="Q13" i="1" s="1"/>
  <c r="S4" i="9" a="1"/>
  <c r="S4" i="9" s="1"/>
  <c r="Q14" i="1" s="1"/>
  <c r="D14" i="1" l="1" a="1"/>
  <c r="D14" i="1" s="1"/>
  <c r="D13" i="1" a="1"/>
  <c r="D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<sst xmlns="http://schemas.openxmlformats.org/spreadsheetml/2006/main" count="1426" uniqueCount="753">
  <si>
    <t>Winners</t>
  </si>
  <si>
    <t>Position</t>
  </si>
  <si>
    <t>Overall Winner</t>
  </si>
  <si>
    <t>Workers 1 - 9 Overall</t>
  </si>
  <si>
    <t>Novalties 14 - 19</t>
  </si>
  <si>
    <t>Ridden Ring Overall Winner</t>
  </si>
  <si>
    <t>Junior</t>
  </si>
  <si>
    <t>Senior</t>
  </si>
  <si>
    <t>Intermediate</t>
  </si>
  <si>
    <t>In Hand 40 - 54 Overall</t>
  </si>
  <si>
    <t>Back Number</t>
  </si>
  <si>
    <t>Name</t>
  </si>
  <si>
    <t>Member Number</t>
  </si>
  <si>
    <t>Horse/Pony Name</t>
  </si>
  <si>
    <t>Class</t>
  </si>
  <si>
    <t>J/S</t>
  </si>
  <si>
    <t>Points</t>
  </si>
  <si>
    <t>Total</t>
  </si>
  <si>
    <t>Rank</t>
  </si>
  <si>
    <t>Place</t>
  </si>
  <si>
    <t>1) Lead Rein Working Hunter</t>
  </si>
  <si>
    <t>Total Senior</t>
  </si>
  <si>
    <t>3) Beginners Working Hunter</t>
  </si>
  <si>
    <t>Not Used</t>
  </si>
  <si>
    <t>Senior rank</t>
  </si>
  <si>
    <t>Back Code</t>
  </si>
  <si>
    <t>J</t>
  </si>
  <si>
    <t>I</t>
  </si>
  <si>
    <t>S</t>
  </si>
  <si>
    <t>Trainriggs Harriet</t>
  </si>
  <si>
    <t xml:space="preserve">4) Novice Working Hunter </t>
  </si>
  <si>
    <t xml:space="preserve">5) Open 65cm plaited </t>
  </si>
  <si>
    <t>2) Tiny Tots Working Hunter Pony</t>
  </si>
  <si>
    <t xml:space="preserve">6) Open 65cm m and m </t>
  </si>
  <si>
    <t xml:space="preserve"> 7)Open 75cm Plaited </t>
  </si>
  <si>
    <t xml:space="preserve">8) 75CM M AND M </t>
  </si>
  <si>
    <t xml:space="preserve">9) Open 85CM </t>
  </si>
  <si>
    <t xml:space="preserve">10) 90CM PLAITED </t>
  </si>
  <si>
    <t>15) Bonny Pony</t>
  </si>
  <si>
    <t>16) Pony The Judge Wants To Take Home</t>
  </si>
  <si>
    <t>17) Nicest Mane and Tail</t>
  </si>
  <si>
    <t>18) Best Figure of 8</t>
  </si>
  <si>
    <t>12) Novice Walk and Trot Junior</t>
  </si>
  <si>
    <t>21) Lr Plaited</t>
  </si>
  <si>
    <t>22) Lr M &amp; M</t>
  </si>
  <si>
    <t>23) Fr Plaited</t>
  </si>
  <si>
    <t>24) Fr M &amp; M</t>
  </si>
  <si>
    <t>25) Lr Equitation</t>
  </si>
  <si>
    <t>26) Fr Equitation</t>
  </si>
  <si>
    <t>13) Picture Perfect</t>
  </si>
  <si>
    <t>14) Prettiest Eyes</t>
  </si>
  <si>
    <t>27) Best Turned Out</t>
  </si>
  <si>
    <t>30) Ridden M &amp; M Large</t>
  </si>
  <si>
    <t>31) Ridden Cob</t>
  </si>
  <si>
    <t>28) Riding club Pony</t>
  </si>
  <si>
    <t>28) Riding club Horse</t>
  </si>
  <si>
    <t>29) Junior Novice Showing</t>
  </si>
  <si>
    <t>29) Senior Novice Showing</t>
  </si>
  <si>
    <t>34) Veteran A</t>
  </si>
  <si>
    <t>36) Show Pony</t>
  </si>
  <si>
    <t>40) Show Hunter Pony</t>
  </si>
  <si>
    <t>42) M &amp; M Small Breeds</t>
  </si>
  <si>
    <t>43) Veteran</t>
  </si>
  <si>
    <t>50) In hand Cob</t>
  </si>
  <si>
    <t>52) Best Conditioned</t>
  </si>
  <si>
    <t>53) In hand Showing Open</t>
  </si>
  <si>
    <t>54) Senior Handler</t>
  </si>
  <si>
    <t>55) Yearling &amp; Youngstock</t>
  </si>
  <si>
    <t>19) Tiny Tots Handler 7 and under</t>
  </si>
  <si>
    <t>20) Young Handler 8 - 11</t>
  </si>
  <si>
    <t>Ring 2 11,12, 21 - 26</t>
  </si>
  <si>
    <t>Ring 3 27 - 41</t>
  </si>
  <si>
    <t>32b ) Coloured Native, Traditional</t>
  </si>
  <si>
    <t xml:space="preserve">33) Open Showing </t>
  </si>
  <si>
    <t xml:space="preserve">35) 20+ Veteran </t>
  </si>
  <si>
    <t>36 B) SHOW HORSE</t>
  </si>
  <si>
    <t>37) SMALL BREEDS</t>
  </si>
  <si>
    <t>38) SENIOR EQUITATION</t>
  </si>
  <si>
    <t>39) ROR</t>
  </si>
  <si>
    <t xml:space="preserve">40 B) SHOW HUNTER HORSE </t>
  </si>
  <si>
    <t xml:space="preserve">41) JUNIOR EQUITATION </t>
  </si>
  <si>
    <t>51) Coloured Ex 143</t>
  </si>
  <si>
    <t>11.1) Beginners Showmanship</t>
  </si>
  <si>
    <t>11.2 Rainbow Rider</t>
  </si>
  <si>
    <t>44) In Hand ROR</t>
  </si>
  <si>
    <t>45) In Hand Plaited Pony</t>
  </si>
  <si>
    <t>46) In Hand Plaited Horse</t>
  </si>
  <si>
    <t>47) M&amp;M Large Breeds</t>
  </si>
  <si>
    <t>48) Junior Handler</t>
  </si>
  <si>
    <t>49) In hand Coloured not ex 143cm</t>
  </si>
  <si>
    <t>I1</t>
  </si>
  <si>
    <t>Lucy Cross</t>
  </si>
  <si>
    <t>Ciao Bella</t>
  </si>
  <si>
    <t>I2</t>
  </si>
  <si>
    <t>FVS Starman Million</t>
  </si>
  <si>
    <t>I3</t>
  </si>
  <si>
    <t>Greenholme Trevor</t>
  </si>
  <si>
    <t>Vienna Beau Bowen-Price</t>
  </si>
  <si>
    <t>Manhatton Flower Girl</t>
  </si>
  <si>
    <t>Oliver Ellis</t>
  </si>
  <si>
    <t>Kiltormer Chester</t>
  </si>
  <si>
    <t>J4</t>
  </si>
  <si>
    <t>Ceulan Salsa</t>
  </si>
  <si>
    <t>S5</t>
  </si>
  <si>
    <t>Jill Talentire</t>
  </si>
  <si>
    <t>Ynsense</t>
  </si>
  <si>
    <t>J8</t>
  </si>
  <si>
    <t>Eva Phelps</t>
  </si>
  <si>
    <t>Cara</t>
  </si>
  <si>
    <t>J9</t>
  </si>
  <si>
    <t>Furzley Faire</t>
  </si>
  <si>
    <t>J10</t>
  </si>
  <si>
    <t>Grace Swainson</t>
  </si>
  <si>
    <t>Desach De Biz</t>
  </si>
  <si>
    <t>J11</t>
  </si>
  <si>
    <t>Heidi Atkinson</t>
  </si>
  <si>
    <t>Nappa Pericles</t>
  </si>
  <si>
    <t>J12</t>
  </si>
  <si>
    <t>Charlottes Magic Merlin</t>
  </si>
  <si>
    <t>J14</t>
  </si>
  <si>
    <t>Trojan War</t>
  </si>
  <si>
    <t>S15</t>
  </si>
  <si>
    <t>Carly Yates</t>
  </si>
  <si>
    <t>Wellbrow Minsteral</t>
  </si>
  <si>
    <t>S16</t>
  </si>
  <si>
    <t>Sprattsdown Blackthorn</t>
  </si>
  <si>
    <t>I17</t>
  </si>
  <si>
    <t>Annie Hopper</t>
  </si>
  <si>
    <t>I18</t>
  </si>
  <si>
    <t>Lily Moore</t>
  </si>
  <si>
    <t>Apollo</t>
  </si>
  <si>
    <t>I19</t>
  </si>
  <si>
    <t>Paddy</t>
  </si>
  <si>
    <t>S20</t>
  </si>
  <si>
    <t>Danielle Wiseman</t>
  </si>
  <si>
    <t>Llwyn Rhyn Natasha</t>
  </si>
  <si>
    <t>S13</t>
  </si>
  <si>
    <t>Charlotte Porter</t>
  </si>
  <si>
    <t xml:space="preserve">Mullentine Faith </t>
  </si>
  <si>
    <t>J22</t>
  </si>
  <si>
    <t>Abbie Ellis</t>
  </si>
  <si>
    <t>Cadlanvalley Goldrush</t>
  </si>
  <si>
    <t>J23</t>
  </si>
  <si>
    <t>Stowhill Slipknot</t>
  </si>
  <si>
    <t>J24</t>
  </si>
  <si>
    <t>Alyssia Jones</t>
  </si>
  <si>
    <t>Thistledown Bonnie Prince</t>
  </si>
  <si>
    <t>J25</t>
  </si>
  <si>
    <t>Cosford Challenger</t>
  </si>
  <si>
    <t>S26</t>
  </si>
  <si>
    <t>Katrina Courtney</t>
  </si>
  <si>
    <t>Dudley</t>
  </si>
  <si>
    <t>J27</t>
  </si>
  <si>
    <t>Harriett Brice-Burns</t>
  </si>
  <si>
    <t>Parkbourne Fantasia</t>
  </si>
  <si>
    <t>J28</t>
  </si>
  <si>
    <t>Flashleys Byzantium</t>
  </si>
  <si>
    <t>S29</t>
  </si>
  <si>
    <t>Katy Tolley</t>
  </si>
  <si>
    <t>J30</t>
  </si>
  <si>
    <t>Frankie Briers</t>
  </si>
  <si>
    <t>Thistledown Lavender</t>
  </si>
  <si>
    <t>J31</t>
  </si>
  <si>
    <t>Hilin Hynod</t>
  </si>
  <si>
    <t>J32</t>
  </si>
  <si>
    <t>Remi Hawkins</t>
  </si>
  <si>
    <t>Spirit</t>
  </si>
  <si>
    <t>S33</t>
  </si>
  <si>
    <t>Jeanette Hawkins</t>
  </si>
  <si>
    <t>J34</t>
  </si>
  <si>
    <t>Arlia Eastwood</t>
  </si>
  <si>
    <t>Cosford Derron</t>
  </si>
  <si>
    <t>J35</t>
  </si>
  <si>
    <t>Darcy Donnelly</t>
  </si>
  <si>
    <t>Lolly</t>
  </si>
  <si>
    <t>J36</t>
  </si>
  <si>
    <t>Richvale Springtime Penny</t>
  </si>
  <si>
    <t>J37</t>
  </si>
  <si>
    <t>Dunkirk Kirk</t>
  </si>
  <si>
    <t>S38</t>
  </si>
  <si>
    <t>Emma Brook</t>
  </si>
  <si>
    <t>Darrenvale Emilia</t>
  </si>
  <si>
    <t>J39</t>
  </si>
  <si>
    <t>Isabella Dobson</t>
  </si>
  <si>
    <t>Cheshmere Rustic Romeo</t>
  </si>
  <si>
    <t>S40</t>
  </si>
  <si>
    <t>Charlene Hanson</t>
  </si>
  <si>
    <t>Captain Maverick</t>
  </si>
  <si>
    <t>S41</t>
  </si>
  <si>
    <t>Charlene Taylor</t>
  </si>
  <si>
    <t xml:space="preserve">Beryls Jazzy Lady </t>
  </si>
  <si>
    <t>J42</t>
  </si>
  <si>
    <t>Isabelle Cartmel</t>
  </si>
  <si>
    <t>Thistledown Gemma</t>
  </si>
  <si>
    <t>J43</t>
  </si>
  <si>
    <t>Zolton of Berry</t>
  </si>
  <si>
    <t>J44</t>
  </si>
  <si>
    <t>S45</t>
  </si>
  <si>
    <t>Catherine Beniston</t>
  </si>
  <si>
    <t>Dryfesdale Dundee</t>
  </si>
  <si>
    <t>S46</t>
  </si>
  <si>
    <t>Courtview Royal Drama</t>
  </si>
  <si>
    <t>S47</t>
  </si>
  <si>
    <t>Farrah Sanbrook</t>
  </si>
  <si>
    <t>Kirtle Braeriach</t>
  </si>
  <si>
    <t>S48</t>
  </si>
  <si>
    <t>Heart Throb</t>
  </si>
  <si>
    <t>S49</t>
  </si>
  <si>
    <t>Lois Hilton</t>
  </si>
  <si>
    <t>Gracie Hill</t>
  </si>
  <si>
    <t>J50</t>
  </si>
  <si>
    <t>Antonia Ferrari-Topping</t>
  </si>
  <si>
    <t>Wilcrick Sailor Boy</t>
  </si>
  <si>
    <t>J51</t>
  </si>
  <si>
    <t>Lara Mitchell</t>
  </si>
  <si>
    <t>Swanwick Rosebud</t>
  </si>
  <si>
    <t>J52</t>
  </si>
  <si>
    <t>Rosa Mitchell</t>
  </si>
  <si>
    <t>J53</t>
  </si>
  <si>
    <t>Georgie Turner</t>
  </si>
  <si>
    <t>Colne Tatsuki</t>
  </si>
  <si>
    <t>S54</t>
  </si>
  <si>
    <t>Cuba</t>
  </si>
  <si>
    <t>Jess Denton</t>
  </si>
  <si>
    <t>Ruskington Berlin</t>
  </si>
  <si>
    <t>Ruskington Khamsin</t>
  </si>
  <si>
    <t>S55</t>
  </si>
  <si>
    <t>S56</t>
  </si>
  <si>
    <t>I59</t>
  </si>
  <si>
    <t>J58</t>
  </si>
  <si>
    <t>Jessica Cowell</t>
  </si>
  <si>
    <t>Belle</t>
  </si>
  <si>
    <t>S57</t>
  </si>
  <si>
    <t>Lisa Murphy</t>
  </si>
  <si>
    <t>Fenton</t>
  </si>
  <si>
    <t>Jasmine Ruby Thornton</t>
  </si>
  <si>
    <t>The General</t>
  </si>
  <si>
    <t>S60</t>
  </si>
  <si>
    <t>Stacey Reed</t>
  </si>
  <si>
    <t>Torres</t>
  </si>
  <si>
    <t>S61</t>
  </si>
  <si>
    <t>Paula Montgomery</t>
  </si>
  <si>
    <t>S62</t>
  </si>
  <si>
    <t>Townend Sky Rocket</t>
  </si>
  <si>
    <t>S63</t>
  </si>
  <si>
    <t>Lune of Over Langshaw</t>
  </si>
  <si>
    <t>S64</t>
  </si>
  <si>
    <t>Megan Porter</t>
  </si>
  <si>
    <t>Rico</t>
  </si>
  <si>
    <t>Finnlea Rowena</t>
  </si>
  <si>
    <t>Woody</t>
  </si>
  <si>
    <t>J65</t>
  </si>
  <si>
    <t>J66</t>
  </si>
  <si>
    <t>Lily Hume</t>
  </si>
  <si>
    <t>Popsters Timeout</t>
  </si>
  <si>
    <t>S67</t>
  </si>
  <si>
    <t>Amber Legge</t>
  </si>
  <si>
    <t>Kellythorpes Milly-on-air</t>
  </si>
  <si>
    <t>S68</t>
  </si>
  <si>
    <t>Leebron Hickup</t>
  </si>
  <si>
    <t>S70</t>
  </si>
  <si>
    <t>Olivia Holt</t>
  </si>
  <si>
    <t>Login Lucky Lass</t>
  </si>
  <si>
    <t>S71</t>
  </si>
  <si>
    <t>Nicola Trusch</t>
  </si>
  <si>
    <t>Raceview Coco</t>
  </si>
  <si>
    <t>S72</t>
  </si>
  <si>
    <t>Mogan Yeomans</t>
  </si>
  <si>
    <t>Lumcloon Susie</t>
  </si>
  <si>
    <t>S73</t>
  </si>
  <si>
    <t>Kayleigh Collins</t>
  </si>
  <si>
    <t>Whitefield Lord Highland Laddie</t>
  </si>
  <si>
    <t>S74</t>
  </si>
  <si>
    <t>Emily Pearson</t>
  </si>
  <si>
    <t>Deio</t>
  </si>
  <si>
    <t>J75</t>
  </si>
  <si>
    <t>Harper Casey</t>
  </si>
  <si>
    <t>Carrhouse Nightowl</t>
  </si>
  <si>
    <t>S76</t>
  </si>
  <si>
    <t>Claire Burrows</t>
  </si>
  <si>
    <t>Lady Verano</t>
  </si>
  <si>
    <t>S77</t>
  </si>
  <si>
    <t>Joel Robinson</t>
  </si>
  <si>
    <t>Ruskington Cuba</t>
  </si>
  <si>
    <t>Poppy Roberts</t>
  </si>
  <si>
    <t>See what Happens</t>
  </si>
  <si>
    <t>I79</t>
  </si>
  <si>
    <t>Ballyhoo Bubbles</t>
  </si>
  <si>
    <t>S81</t>
  </si>
  <si>
    <t>Chloe Appleton</t>
  </si>
  <si>
    <t>Thunder II</t>
  </si>
  <si>
    <t>Faerietale Romance</t>
  </si>
  <si>
    <t>S83</t>
  </si>
  <si>
    <t>Lisa Godfrey</t>
  </si>
  <si>
    <t>Forrests Classic Daquiri</t>
  </si>
  <si>
    <t>J84</t>
  </si>
  <si>
    <t>Lacey Haworth</t>
  </si>
  <si>
    <t>Jula Golden Halfpenny</t>
  </si>
  <si>
    <t>J85</t>
  </si>
  <si>
    <t>Nobby</t>
  </si>
  <si>
    <t>J86</t>
  </si>
  <si>
    <t>Ivy Haworth</t>
  </si>
  <si>
    <t>J87</t>
  </si>
  <si>
    <t>Bowins Bobby Dazzler</t>
  </si>
  <si>
    <t>J80</t>
  </si>
  <si>
    <t>J88</t>
  </si>
  <si>
    <t>Lizzie Howard</t>
  </si>
  <si>
    <t>Tibon Tequila Sunrise</t>
  </si>
  <si>
    <t>S89</t>
  </si>
  <si>
    <t>Kayleigh Savitsky</t>
  </si>
  <si>
    <t>J90</t>
  </si>
  <si>
    <t>Dani Phillips</t>
  </si>
  <si>
    <t>Forrest Rocky Road</t>
  </si>
  <si>
    <t>I91</t>
  </si>
  <si>
    <t>Belle Cunningham</t>
  </si>
  <si>
    <t>Hiyatt What's Happening</t>
  </si>
  <si>
    <t>S92</t>
  </si>
  <si>
    <t>Mandy Guthrie</t>
  </si>
  <si>
    <t>Pembroke Star Man</t>
  </si>
  <si>
    <t>S93</t>
  </si>
  <si>
    <t>Moss Hall Gold Diamond</t>
  </si>
  <si>
    <t>I94</t>
  </si>
  <si>
    <t>Starr Frost</t>
  </si>
  <si>
    <t>Nebo Rose Jones</t>
  </si>
  <si>
    <t>S95</t>
  </si>
  <si>
    <t>Joanne Rowcroft</t>
  </si>
  <si>
    <t>Tannochbrae Torra</t>
  </si>
  <si>
    <t>S96</t>
  </si>
  <si>
    <t xml:space="preserve">Emily Howard </t>
  </si>
  <si>
    <t xml:space="preserve">Ellswood Contessa </t>
  </si>
  <si>
    <t>I97</t>
  </si>
  <si>
    <t>Alexia Sloane</t>
  </si>
  <si>
    <t>Pria</t>
  </si>
  <si>
    <t>I98</t>
  </si>
  <si>
    <t>Minnie</t>
  </si>
  <si>
    <t>S99</t>
  </si>
  <si>
    <t>Amanda Haslam</t>
  </si>
  <si>
    <t>Slieve An Oir King</t>
  </si>
  <si>
    <t>J100</t>
  </si>
  <si>
    <t>Izzy Berry</t>
  </si>
  <si>
    <t>Clanmill Spartacus</t>
  </si>
  <si>
    <t>J101</t>
  </si>
  <si>
    <t>Arabella-Peach Dean</t>
  </si>
  <si>
    <t>Cwmbrook Jackson</t>
  </si>
  <si>
    <t xml:space="preserve">Neve Eliott </t>
  </si>
  <si>
    <t>Romeo</t>
  </si>
  <si>
    <t>Renvarg Ruby Lou</t>
  </si>
  <si>
    <t>S103</t>
  </si>
  <si>
    <t>Hayley Jayne Sutton</t>
  </si>
  <si>
    <t>Forrest Palma Violet</t>
  </si>
  <si>
    <t>S104</t>
  </si>
  <si>
    <t>S105</t>
  </si>
  <si>
    <t>Rebecca Ellis</t>
  </si>
  <si>
    <t>Millrowes Mountain High</t>
  </si>
  <si>
    <t>J106</t>
  </si>
  <si>
    <t>Rupurt Baillie</t>
  </si>
  <si>
    <t>Newoak Master Hugh</t>
  </si>
  <si>
    <t>S107</t>
  </si>
  <si>
    <t>Charlotte Baillie</t>
  </si>
  <si>
    <t>Sharptor Armada</t>
  </si>
  <si>
    <t>J108</t>
  </si>
  <si>
    <t>Nellie Crawley</t>
  </si>
  <si>
    <t>Pentyclwd April</t>
  </si>
  <si>
    <t>J109</t>
  </si>
  <si>
    <t>Billie Crawley</t>
  </si>
  <si>
    <t>I110</t>
  </si>
  <si>
    <t>Bestsie Neale</t>
  </si>
  <si>
    <t>Dowlesbrook Black Jack</t>
  </si>
  <si>
    <t>S111</t>
  </si>
  <si>
    <t>Amy-Kate Ward</t>
  </si>
  <si>
    <t xml:space="preserve">Ragar Sunny Boy </t>
  </si>
  <si>
    <t>J112</t>
  </si>
  <si>
    <t>Sophia Naylor</t>
  </si>
  <si>
    <t>Nynwoods Fernando</t>
  </si>
  <si>
    <t>J113</t>
  </si>
  <si>
    <t>Corskeagh Buddy</t>
  </si>
  <si>
    <t>J114</t>
  </si>
  <si>
    <t>Withymead  Honey Bee</t>
  </si>
  <si>
    <t>I115</t>
  </si>
  <si>
    <t>Chloe Naylor</t>
  </si>
  <si>
    <t>I116</t>
  </si>
  <si>
    <t>I117</t>
  </si>
  <si>
    <t>J118</t>
  </si>
  <si>
    <t>Annie Naylor</t>
  </si>
  <si>
    <t>J119</t>
  </si>
  <si>
    <t>Withymead Honey Bee</t>
  </si>
  <si>
    <t>J120</t>
  </si>
  <si>
    <t>Withyumead Pernod</t>
  </si>
  <si>
    <t>J121</t>
  </si>
  <si>
    <t>Millie Cure</t>
  </si>
  <si>
    <t>Birchmoor Drover</t>
  </si>
  <si>
    <t>J122</t>
  </si>
  <si>
    <t>Ella-Mae Stancliffe</t>
  </si>
  <si>
    <t>Castellceri Lyn</t>
  </si>
  <si>
    <t>J123</t>
  </si>
  <si>
    <t>Jessica Stancliffe</t>
  </si>
  <si>
    <t>Cadlanvalley Golden Boy</t>
  </si>
  <si>
    <t>J124</t>
  </si>
  <si>
    <t>Rosie Shield</t>
  </si>
  <si>
    <t>Turnfar Titanium Blue</t>
  </si>
  <si>
    <t>J125</t>
  </si>
  <si>
    <t>Highbrook Phantom Fire</t>
  </si>
  <si>
    <t>J126</t>
  </si>
  <si>
    <t xml:space="preserve">Erin Farrow </t>
  </si>
  <si>
    <t>Gwrthafarn Moira</t>
  </si>
  <si>
    <t>S127</t>
  </si>
  <si>
    <t>Jessica Banks</t>
  </si>
  <si>
    <t xml:space="preserve">Mise Moydrum Mirah </t>
  </si>
  <si>
    <t>S128</t>
  </si>
  <si>
    <t>Horronia B</t>
  </si>
  <si>
    <t>S129</t>
  </si>
  <si>
    <t>Stacey Feltham</t>
  </si>
  <si>
    <t>S130</t>
  </si>
  <si>
    <t>Stephanie Johnson</t>
  </si>
  <si>
    <t>Azalea Black Sambuca</t>
  </si>
  <si>
    <t>Lexi Macdonald</t>
  </si>
  <si>
    <t>Bello Te Prepares</t>
  </si>
  <si>
    <t>J132</t>
  </si>
  <si>
    <t>Bella Melling</t>
  </si>
  <si>
    <t>Telynau Coppelia</t>
  </si>
  <si>
    <t>I133</t>
  </si>
  <si>
    <t>Daisy Riley</t>
  </si>
  <si>
    <t>Reggie</t>
  </si>
  <si>
    <t>I134</t>
  </si>
  <si>
    <t>Croft Aurora</t>
  </si>
  <si>
    <t>J135</t>
  </si>
  <si>
    <t>Lilah Arthur</t>
  </si>
  <si>
    <t>Pinewell Sandiago</t>
  </si>
  <si>
    <t>J136</t>
  </si>
  <si>
    <t>Mia Postlethwaite</t>
  </si>
  <si>
    <t>Halliwell Golden Romance</t>
  </si>
  <si>
    <t>Paces Of Fame</t>
  </si>
  <si>
    <t>J137</t>
  </si>
  <si>
    <t>Penelope Rae Dale</t>
  </si>
  <si>
    <t>Thistledown The Special One</t>
  </si>
  <si>
    <t>Chloe Wiggins</t>
  </si>
  <si>
    <t>Honddu Chequers</t>
  </si>
  <si>
    <t>I138</t>
  </si>
  <si>
    <t>J139</t>
  </si>
  <si>
    <t>Charlotte Whiteside</t>
  </si>
  <si>
    <t>Julimar Caviler</t>
  </si>
  <si>
    <t>J140</t>
  </si>
  <si>
    <t>Lucky Charm Lenny</t>
  </si>
  <si>
    <t>I141</t>
  </si>
  <si>
    <t>Tilly Unsworth</t>
  </si>
  <si>
    <t>Sangwyn Jethro</t>
  </si>
  <si>
    <t>J142</t>
  </si>
  <si>
    <t>Isabelle-Rose Waterhouse</t>
  </si>
  <si>
    <t>Penech Eos</t>
  </si>
  <si>
    <t>J143</t>
  </si>
  <si>
    <t>Lottie Owens</t>
  </si>
  <si>
    <t>Moonstone Dance Fever</t>
  </si>
  <si>
    <t>J144</t>
  </si>
  <si>
    <t>Fearne Owens</t>
  </si>
  <si>
    <t>J145</t>
  </si>
  <si>
    <t>Niamh Murphy</t>
  </si>
  <si>
    <t>Boo</t>
  </si>
  <si>
    <t>Popcorn</t>
  </si>
  <si>
    <t>Ronan Murphy</t>
  </si>
  <si>
    <t>J146</t>
  </si>
  <si>
    <t>I147</t>
  </si>
  <si>
    <t>Mika Greener-Frith</t>
  </si>
  <si>
    <t>Thistledown Bonnie Prince Charlie</t>
  </si>
  <si>
    <t>I148</t>
  </si>
  <si>
    <t>Lyynhelyg Lola</t>
  </si>
  <si>
    <t>J149</t>
  </si>
  <si>
    <t>Merribridge Star Appeal</t>
  </si>
  <si>
    <t>J150</t>
  </si>
  <si>
    <t>J151</t>
  </si>
  <si>
    <t>Callie Clayton</t>
  </si>
  <si>
    <t>I152</t>
  </si>
  <si>
    <t>Layla Weeden</t>
  </si>
  <si>
    <t>Acresdale She's the one</t>
  </si>
  <si>
    <t>I153</t>
  </si>
  <si>
    <t>Miss Independent</t>
  </si>
  <si>
    <t>J154</t>
  </si>
  <si>
    <t>Miley Horsfall</t>
  </si>
  <si>
    <t>Penters Folksong</t>
  </si>
  <si>
    <t>J155</t>
  </si>
  <si>
    <t>Tilly White</t>
  </si>
  <si>
    <t>Bassett little miss moonstone</t>
  </si>
  <si>
    <t>S156</t>
  </si>
  <si>
    <t>Michelle Okelly</t>
  </si>
  <si>
    <t>Bailey</t>
  </si>
  <si>
    <t>S157</t>
  </si>
  <si>
    <t>Jester</t>
  </si>
  <si>
    <t>J158</t>
  </si>
  <si>
    <t>Charlotte Schofield</t>
  </si>
  <si>
    <t>Firle Josephine</t>
  </si>
  <si>
    <t>I159</t>
  </si>
  <si>
    <t>Sandboro little star</t>
  </si>
  <si>
    <t>I160</t>
  </si>
  <si>
    <t>Froyd Sam</t>
  </si>
  <si>
    <t>I161</t>
  </si>
  <si>
    <t>Abigail Atherton</t>
  </si>
  <si>
    <t>Battlestown Siskins Dream</t>
  </si>
  <si>
    <t>Grace Arrowsmith</t>
  </si>
  <si>
    <t>Anya Lee</t>
  </si>
  <si>
    <t>The Travelling Man</t>
  </si>
  <si>
    <t>I162</t>
  </si>
  <si>
    <t>Bronheulog Jackpot</t>
  </si>
  <si>
    <t>Bluebarn Beharry</t>
  </si>
  <si>
    <t>Maisie Sharp</t>
  </si>
  <si>
    <t>J163</t>
  </si>
  <si>
    <t>J164</t>
  </si>
  <si>
    <t>J165</t>
  </si>
  <si>
    <t>Henry Sharp</t>
  </si>
  <si>
    <t>Fairywood Ariel</t>
  </si>
  <si>
    <t>J166</t>
  </si>
  <si>
    <t>J167</t>
  </si>
  <si>
    <t>J168</t>
  </si>
  <si>
    <t>Jessielea Winston</t>
  </si>
  <si>
    <t>Imogen Jones Percival</t>
  </si>
  <si>
    <t>Carrhouse Jersey Girl</t>
  </si>
  <si>
    <t>S169</t>
  </si>
  <si>
    <t>J170</t>
  </si>
  <si>
    <t>Adriana Wade</t>
  </si>
  <si>
    <t>Knockbridge Smouldering</t>
  </si>
  <si>
    <t>J171</t>
  </si>
  <si>
    <t>Pocket Rocket</t>
  </si>
  <si>
    <t>J172</t>
  </si>
  <si>
    <t>Rose Gambles</t>
  </si>
  <si>
    <t>Uiterwaardens Expression</t>
  </si>
  <si>
    <t>J173</t>
  </si>
  <si>
    <t>Carohrwood Phara</t>
  </si>
  <si>
    <t>I174</t>
  </si>
  <si>
    <t>Hugo Bardusco</t>
  </si>
  <si>
    <t>Fire Cracker</t>
  </si>
  <si>
    <t>S175</t>
  </si>
  <si>
    <t>Dawn Smalley</t>
  </si>
  <si>
    <t>S176</t>
  </si>
  <si>
    <t>Alviloba Banrion Na Heirann</t>
  </si>
  <si>
    <t>S177</t>
  </si>
  <si>
    <t>Genevieve Stewart-smith</t>
  </si>
  <si>
    <t>Moortown Best Man</t>
  </si>
  <si>
    <t>J178</t>
  </si>
  <si>
    <t>Florence Jacques</t>
  </si>
  <si>
    <t>J179</t>
  </si>
  <si>
    <t>Dunaskin Tipple</t>
  </si>
  <si>
    <t>S180</t>
  </si>
  <si>
    <t>Michael Tett</t>
  </si>
  <si>
    <t>Kazmick Lady Of The Vale.</t>
  </si>
  <si>
    <t>S181</t>
  </si>
  <si>
    <t>Paces of Fame</t>
  </si>
  <si>
    <t>Emilia White</t>
  </si>
  <si>
    <t>J82</t>
  </si>
  <si>
    <t>Hollie Biksas- Hassall</t>
  </si>
  <si>
    <t>I21</t>
  </si>
  <si>
    <t>I184</t>
  </si>
  <si>
    <t>Lachlan Maclean</t>
  </si>
  <si>
    <t xml:space="preserve">Lady </t>
  </si>
  <si>
    <t>Romilly Moore</t>
  </si>
  <si>
    <t>J187</t>
  </si>
  <si>
    <t>Peggy Greenwood</t>
  </si>
  <si>
    <t>Nevan Scott Endgame.</t>
  </si>
  <si>
    <t>I131</t>
  </si>
  <si>
    <t>J6</t>
  </si>
  <si>
    <t>J186</t>
  </si>
  <si>
    <t>Nework Midnight Charm</t>
  </si>
  <si>
    <t>J7</t>
  </si>
  <si>
    <t>I78</t>
  </si>
  <si>
    <t>J185</t>
  </si>
  <si>
    <t>Nantforchog Blue Replica</t>
  </si>
  <si>
    <t>S182</t>
  </si>
  <si>
    <t>Danny Boy</t>
  </si>
  <si>
    <t>I102</t>
  </si>
  <si>
    <t>I188</t>
  </si>
  <si>
    <t>Sibana Sedgwick</t>
  </si>
  <si>
    <t xml:space="preserve">Daisy </t>
  </si>
  <si>
    <t>S189</t>
  </si>
  <si>
    <t>Ellie Stapley</t>
  </si>
  <si>
    <t>Lady Dora</t>
  </si>
  <si>
    <t>S190</t>
  </si>
  <si>
    <t>Auchrannie Nutwood</t>
  </si>
  <si>
    <t>S191</t>
  </si>
  <si>
    <t>Llaneilian Royal Embrace</t>
  </si>
  <si>
    <t>I192</t>
  </si>
  <si>
    <t>Bella Ruby Joy-Eatock</t>
  </si>
  <si>
    <t>Troy</t>
  </si>
  <si>
    <t>I193</t>
  </si>
  <si>
    <t>Papal Music</t>
  </si>
  <si>
    <t>S194</t>
  </si>
  <si>
    <t>Loobrhu Looking Happy</t>
  </si>
  <si>
    <t>Sophie Conolly-Perch</t>
  </si>
  <si>
    <t>S195</t>
  </si>
  <si>
    <t>Sue Molyneux</t>
  </si>
  <si>
    <t>Rosie</t>
  </si>
  <si>
    <t>S196</t>
  </si>
  <si>
    <t>Poppy Iddon</t>
  </si>
  <si>
    <t>My Best Boy</t>
  </si>
  <si>
    <t>S197</t>
  </si>
  <si>
    <t>Alicia Houlihan</t>
  </si>
  <si>
    <t>Pairc An Faoi Diamond</t>
  </si>
  <si>
    <t>S198</t>
  </si>
  <si>
    <t>Hannah Brown</t>
  </si>
  <si>
    <t>Derventio Ares</t>
  </si>
  <si>
    <t>J199</t>
  </si>
  <si>
    <t>Grace Bethell</t>
  </si>
  <si>
    <t>Glynhir Gwenno Haf</t>
  </si>
  <si>
    <t>J201</t>
  </si>
  <si>
    <t>Diddle</t>
  </si>
  <si>
    <t>S200</t>
  </si>
  <si>
    <t>Laura Amy Potts</t>
  </si>
  <si>
    <t>J202</t>
  </si>
  <si>
    <t>Isabella Gomes</t>
  </si>
  <si>
    <t>Hope Kristabela</t>
  </si>
  <si>
    <t>J203</t>
  </si>
  <si>
    <t>Ruben Gomes</t>
  </si>
  <si>
    <t>Carrhouse I Spy</t>
  </si>
  <si>
    <t>J204</t>
  </si>
  <si>
    <t>Hannah Nester</t>
  </si>
  <si>
    <t xml:space="preserve">Cream Manor Cappa </t>
  </si>
  <si>
    <t>J206</t>
  </si>
  <si>
    <t>S207</t>
  </si>
  <si>
    <t>Jenna Davies</t>
  </si>
  <si>
    <t>S208</t>
  </si>
  <si>
    <t>Broadstones Larkin Around</t>
  </si>
  <si>
    <t>S209</t>
  </si>
  <si>
    <t>Pocket Full Of Pixies</t>
  </si>
  <si>
    <t>Eternal Flame</t>
  </si>
  <si>
    <t>Thelma</t>
  </si>
  <si>
    <t>J210</t>
  </si>
  <si>
    <t>Bobby Birch</t>
  </si>
  <si>
    <t>Pedro</t>
  </si>
  <si>
    <t>J211</t>
  </si>
  <si>
    <t>Sparkle</t>
  </si>
  <si>
    <t>S212</t>
  </si>
  <si>
    <t>Maddison White</t>
  </si>
  <si>
    <t>Dinin Krooncross</t>
  </si>
  <si>
    <t>S214</t>
  </si>
  <si>
    <t>Rhiannan Evans</t>
  </si>
  <si>
    <t>Capitano</t>
  </si>
  <si>
    <t>S215</t>
  </si>
  <si>
    <t>Hilltown Maisie</t>
  </si>
  <si>
    <t>j204</t>
  </si>
  <si>
    <t>j210</t>
  </si>
  <si>
    <t>j90</t>
  </si>
  <si>
    <t>j82</t>
  </si>
  <si>
    <t>s95</t>
  </si>
  <si>
    <t>j163</t>
  </si>
  <si>
    <t>j201</t>
  </si>
  <si>
    <t>j164</t>
  </si>
  <si>
    <t>s189</t>
  </si>
  <si>
    <t>s212</t>
  </si>
  <si>
    <t>J213</t>
  </si>
  <si>
    <t>Elswood Contessa</t>
  </si>
  <si>
    <t>j206</t>
  </si>
  <si>
    <t>j211</t>
  </si>
  <si>
    <t>j202</t>
  </si>
  <si>
    <t>s207</t>
  </si>
  <si>
    <t>s96</t>
  </si>
  <si>
    <t>s81</t>
  </si>
  <si>
    <t>s176</t>
  </si>
  <si>
    <t>s198</t>
  </si>
  <si>
    <t>S205</t>
  </si>
  <si>
    <t>J183</t>
  </si>
  <si>
    <t>I216</t>
  </si>
  <si>
    <t>I217</t>
  </si>
  <si>
    <t>Georgia Shaw</t>
  </si>
  <si>
    <t>Aredis Prospero</t>
  </si>
  <si>
    <t>I218</t>
  </si>
  <si>
    <t>Elsie Woodrow</t>
  </si>
  <si>
    <t>Ghleoiteoigin Lady</t>
  </si>
  <si>
    <t>S219</t>
  </si>
  <si>
    <t>Suzie Kavanagh</t>
  </si>
  <si>
    <t>Kimico Just For You</t>
  </si>
  <si>
    <t>S220</t>
  </si>
  <si>
    <t>Eva Davidson</t>
  </si>
  <si>
    <t>S221</t>
  </si>
  <si>
    <t>Lucy Clutton</t>
  </si>
  <si>
    <t>Cootehill Miss Molly</t>
  </si>
  <si>
    <t>I222</t>
  </si>
  <si>
    <t>Molly Gorst</t>
  </si>
  <si>
    <t>Hiccup</t>
  </si>
  <si>
    <t>J223</t>
  </si>
  <si>
    <t>Emily Atherton</t>
  </si>
  <si>
    <t>Florence</t>
  </si>
  <si>
    <t>Alexia Lilley</t>
  </si>
  <si>
    <t>Colby Grandeur</t>
  </si>
  <si>
    <t>J229</t>
  </si>
  <si>
    <t>Cayberry Pieces of Eight</t>
  </si>
  <si>
    <t>J227</t>
  </si>
  <si>
    <t>Alice Hartenfeld</t>
  </si>
  <si>
    <t>Brynseion Meiron</t>
  </si>
  <si>
    <t>J228</t>
  </si>
  <si>
    <t>Anchor Lullaby</t>
  </si>
  <si>
    <t>I224</t>
  </si>
  <si>
    <t>Pillheath Perdita</t>
  </si>
  <si>
    <t>I226</t>
  </si>
  <si>
    <t>Lady</t>
  </si>
  <si>
    <t>S13.1</t>
  </si>
  <si>
    <t>Theo</t>
  </si>
  <si>
    <t>J230</t>
  </si>
  <si>
    <t>Ghost</t>
  </si>
  <si>
    <t>J225</t>
  </si>
  <si>
    <t>J231</t>
  </si>
  <si>
    <t>J232</t>
  </si>
  <si>
    <t>Jamana Mighty Oak</t>
  </si>
  <si>
    <t>j227</t>
  </si>
  <si>
    <t>j225</t>
  </si>
  <si>
    <t>j11</t>
  </si>
  <si>
    <t>j27</t>
  </si>
  <si>
    <t>j36</t>
  </si>
  <si>
    <t>S133</t>
  </si>
  <si>
    <t>S233</t>
  </si>
  <si>
    <t>Wally</t>
  </si>
  <si>
    <t>J234</t>
  </si>
  <si>
    <t>Grace Lucinda Speak</t>
  </si>
  <si>
    <t>Toya Mission Accomplished</t>
  </si>
  <si>
    <t>I235</t>
  </si>
  <si>
    <t>Alfie Cure</t>
  </si>
  <si>
    <t>Stanley Grange Piccadiliy</t>
  </si>
  <si>
    <t>J236</t>
  </si>
  <si>
    <t>Moortown Warrior</t>
  </si>
  <si>
    <t>J237</t>
  </si>
  <si>
    <t>Granville Clanmel</t>
  </si>
  <si>
    <t>J240</t>
  </si>
  <si>
    <t>Ruby Wright</t>
  </si>
  <si>
    <t xml:space="preserve">Trojan War </t>
  </si>
  <si>
    <t>j240</t>
  </si>
  <si>
    <t>j23</t>
  </si>
  <si>
    <t>j183</t>
  </si>
  <si>
    <t>j66</t>
  </si>
  <si>
    <t>j239</t>
  </si>
  <si>
    <t>J239</t>
  </si>
  <si>
    <t>j149</t>
  </si>
  <si>
    <t>j241</t>
  </si>
  <si>
    <t>j236</t>
  </si>
  <si>
    <t>j140</t>
  </si>
  <si>
    <t>j34</t>
  </si>
  <si>
    <t>j237</t>
  </si>
  <si>
    <t>s61</t>
  </si>
  <si>
    <t>s89</t>
  </si>
  <si>
    <t>j234</t>
  </si>
  <si>
    <t>j238</t>
  </si>
  <si>
    <t>s233</t>
  </si>
  <si>
    <t>j22</t>
  </si>
  <si>
    <t>s205</t>
  </si>
  <si>
    <t xml:space="preserve">special delivery </t>
  </si>
  <si>
    <t>Coolar Hilano</t>
  </si>
  <si>
    <t>S242</t>
  </si>
  <si>
    <t xml:space="preserve">summerhouse sunshine </t>
  </si>
  <si>
    <t>J243</t>
  </si>
  <si>
    <t>Honey</t>
  </si>
  <si>
    <t>S244</t>
  </si>
  <si>
    <t>j151</t>
  </si>
  <si>
    <t>s103</t>
  </si>
  <si>
    <t>s242</t>
  </si>
  <si>
    <t>s60</t>
  </si>
  <si>
    <t>s245</t>
  </si>
  <si>
    <t>s244</t>
  </si>
  <si>
    <t>i222</t>
  </si>
  <si>
    <t>j39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</si>
</sst>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444444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Arial"/>
      <family val="2"/>
    </font>
    <font>
      <b/>
      <u/>
      <sz val="72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E697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8497B0"/>
        <bgColor rgb="FFFFFFFF"/>
      </patternFill>
    </fill>
    <fill>
      <patternFill patternType="solid">
        <fgColor rgb="FFF065ED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00FF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 tint="-0.249977111117893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2" xfId="0" applyFill="1" applyBorder="1"/>
    <xf numFmtId="0" fontId="0" fillId="3" borderId="3" xfId="0" applyFill="1" applyBorder="1"/>
    <xf numFmtId="0" fontId="0" fillId="4" borderId="4" xfId="0" applyFill="1" applyBorder="1"/>
    <xf numFmtId="0" fontId="0" fillId="5" borderId="5" xfId="0" applyFill="1" applyBorder="1"/>
    <xf numFmtId="0" fontId="0" fillId="6" borderId="6" xfId="0" applyFill="1" applyBorder="1"/>
    <xf numFmtId="0" fontId="0" fillId="7" borderId="7" xfId="0" applyFill="1" applyBorder="1"/>
    <xf numFmtId="0" fontId="0" fillId="8" borderId="8" xfId="0" applyFill="1" applyBorder="1"/>
    <xf numFmtId="0" fontId="0" fillId="9" borderId="9" xfId="0" applyFill="1" applyBorder="1"/>
    <xf numFmtId="0" fontId="0" fillId="10" borderId="10" xfId="0" applyFill="1" applyBorder="1"/>
    <xf numFmtId="0" fontId="0" fillId="11" borderId="11" xfId="0" applyFill="1" applyBorder="1"/>
    <xf numFmtId="0" fontId="2" fillId="0" borderId="1" xfId="0" applyFont="1" applyBorder="1"/>
    <xf numFmtId="0" fontId="2" fillId="0" borderId="0" xfId="0" applyFont="1"/>
    <xf numFmtId="0" fontId="2" fillId="10" borderId="10" xfId="0" applyFont="1" applyFill="1" applyBorder="1" applyAlignment="1">
      <alignment horizontal="center"/>
    </xf>
    <xf numFmtId="0" fontId="3" fillId="0" borderId="0" xfId="0" applyFont="1"/>
    <xf numFmtId="0" fontId="0" fillId="12" borderId="12" xfId="0" applyFill="1" applyBorder="1"/>
    <xf numFmtId="0" fontId="0" fillId="0" borderId="15" xfId="0" applyBorder="1"/>
    <xf numFmtId="0" fontId="2" fillId="10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2" fillId="15" borderId="17" xfId="0" applyFont="1" applyFill="1" applyBorder="1" applyAlignment="1">
      <alignment horizontal="center" vertical="center"/>
    </xf>
    <xf numFmtId="0" fontId="2" fillId="16" borderId="18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24" borderId="29" xfId="0" applyFill="1" applyBorder="1"/>
    <xf numFmtId="0" fontId="5" fillId="25" borderId="3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0" fillId="0" borderId="30" xfId="0" applyBorder="1"/>
    <xf numFmtId="0" fontId="2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14" borderId="6" xfId="0" applyFill="1" applyBorder="1"/>
    <xf numFmtId="0" fontId="0" fillId="14" borderId="7" xfId="0" applyFill="1" applyBorder="1"/>
    <xf numFmtId="0" fontId="0" fillId="14" borderId="8" xfId="0" applyFill="1" applyBorder="1"/>
    <xf numFmtId="0" fontId="0" fillId="14" borderId="9" xfId="0" applyFill="1" applyBorder="1"/>
    <xf numFmtId="0" fontId="0" fillId="26" borderId="0" xfId="0" applyFill="1"/>
    <xf numFmtId="0" fontId="0" fillId="27" borderId="7" xfId="0" applyFill="1" applyBorder="1"/>
    <xf numFmtId="0" fontId="0" fillId="7" borderId="30" xfId="0" applyFill="1" applyBorder="1"/>
    <xf numFmtId="0" fontId="0" fillId="2" borderId="30" xfId="0" applyFill="1" applyBorder="1"/>
    <xf numFmtId="0" fontId="0" fillId="6" borderId="30" xfId="0" applyFill="1" applyBorder="1"/>
    <xf numFmtId="0" fontId="0" fillId="12" borderId="30" xfId="0" applyFill="1" applyBorder="1"/>
    <xf numFmtId="0" fontId="0" fillId="5" borderId="30" xfId="0" applyFill="1" applyBorder="1"/>
    <xf numFmtId="0" fontId="0" fillId="28" borderId="6" xfId="0" applyFill="1" applyBorder="1"/>
    <xf numFmtId="0" fontId="0" fillId="23" borderId="8" xfId="0" applyFill="1" applyBorder="1"/>
    <xf numFmtId="0" fontId="2" fillId="12" borderId="12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/>
    </xf>
    <xf numFmtId="0" fontId="2" fillId="18" borderId="21" xfId="0" applyFont="1" applyFill="1" applyBorder="1" applyAlignment="1">
      <alignment horizontal="center" vertical="center"/>
    </xf>
    <xf numFmtId="0" fontId="2" fillId="19" borderId="2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15" borderId="17" xfId="0" applyFont="1" applyFill="1" applyBorder="1" applyAlignment="1">
      <alignment horizontal="center" vertical="center"/>
    </xf>
    <xf numFmtId="0" fontId="2" fillId="16" borderId="18" xfId="0" applyFont="1" applyFill="1" applyBorder="1" applyAlignment="1">
      <alignment horizontal="center" vertical="center"/>
    </xf>
    <xf numFmtId="0" fontId="2" fillId="20" borderId="25" xfId="0" applyFont="1" applyFill="1" applyBorder="1" applyAlignment="1">
      <alignment horizontal="center" vertical="center"/>
    </xf>
    <xf numFmtId="0" fontId="2" fillId="21" borderId="26" xfId="0" applyFont="1" applyFill="1" applyBorder="1" applyAlignment="1">
      <alignment horizontal="center" vertical="center"/>
    </xf>
    <xf numFmtId="0" fontId="4" fillId="24" borderId="29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/>
    </xf>
    <xf numFmtId="0" fontId="5" fillId="25" borderId="30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2" fillId="19" borderId="2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12" borderId="30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4" borderId="16" xfId="0" applyFill="1" applyBorder="1"/>
    <xf numFmtId="0" fontId="0" fillId="0" borderId="1" xfId="0" applyBorder="1"/>
  </cellXfs>
  <cellStyles count="1">
    <cellStyle name="Normal" xfId="0" builtinId="0" customBuiltin="1"/>
  </cellStyles>
  <dxfs count="0"/>
  <tableStyles count="0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11904845" count="1">
        <pm:charStyle name="Normal" fontId="0" Id="1"/>
      </pm:charStyles>
      <pm:colors xmlns:pm="smNativeData" id="1711904845" count="12">
        <pm:color name="Colour 24" rgb="444444"/>
        <pm:color name="Colour 25" rgb="FFE697"/>
        <pm:color name="Colour 26" rgb="F4AF82"/>
        <pm:color name="Colour 27" rgb="A8D08C"/>
        <pm:color name="Colour 28" rgb="9BC2E6"/>
        <pm:color name="Colour 29" rgb="BFBFBF"/>
        <pm:color name="Colour 30" rgb="F8CAAB"/>
        <pm:color name="Colour 31" rgb="FFC000"/>
        <pm:color name="Colour 32" rgb="70AD47"/>
        <pm:color name="Colour 33" rgb="00B0F0"/>
        <pm:color name="Colour 34" rgb="8497B0"/>
        <pm:color name="Colour 35" rgb="F065ED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S23"/>
  <sheetViews>
    <sheetView showGridLines="0" topLeftCell="F1" workbookViewId="0">
      <selection activeCell="T9" sqref="T9"/>
    </sheetView>
  </sheetViews>
  <sheetFormatPr defaultColWidth="10" defaultRowHeight="14.4" x14ac:dyDescent="0.3"/>
  <cols>
    <col min="1" max="2" width="10" style="26"/>
    <col min="3" max="3" width="13.6640625" style="26" customWidth="1"/>
    <col min="4" max="4" width="19.109375" style="26" customWidth="1"/>
    <col min="5" max="7" width="10" style="26"/>
    <col min="8" max="9" width="17.109375" style="26" customWidth="1"/>
    <col min="10" max="12" width="10" style="26"/>
    <col min="13" max="13" width="17" style="26" customWidth="1"/>
    <col min="14" max="17" width="10" style="26"/>
    <col min="18" max="18" width="11.6640625" style="26" customWidth="1"/>
    <col min="19" max="16384" width="10" style="26"/>
  </cols>
  <sheetData>
    <row r="1" spans="1:19" x14ac:dyDescent="0.3">
      <c r="A1" s="71" t="s">
        <v>0</v>
      </c>
      <c r="B1" s="71"/>
      <c r="C1" s="71"/>
      <c r="D1" s="71"/>
      <c r="E1" s="71"/>
      <c r="F1" s="71"/>
      <c r="G1" s="71"/>
    </row>
    <row r="2" spans="1:19" x14ac:dyDescent="0.3">
      <c r="A2" s="71"/>
      <c r="B2" s="71"/>
      <c r="C2" s="71"/>
      <c r="D2" s="71"/>
      <c r="E2" s="71"/>
      <c r="F2" s="71"/>
      <c r="G2" s="71"/>
    </row>
    <row r="3" spans="1:19" x14ac:dyDescent="0.3">
      <c r="A3" s="71"/>
      <c r="B3" s="71"/>
      <c r="C3" s="71"/>
      <c r="D3" s="71"/>
      <c r="E3" s="71"/>
      <c r="F3" s="71"/>
      <c r="G3" s="71"/>
    </row>
    <row r="4" spans="1:19" x14ac:dyDescent="0.3">
      <c r="A4" s="71"/>
      <c r="B4" s="71"/>
      <c r="C4" s="71"/>
      <c r="D4" s="71"/>
      <c r="E4" s="71"/>
      <c r="F4" s="71"/>
      <c r="G4" s="71"/>
    </row>
    <row r="11" spans="1:19" x14ac:dyDescent="0.3">
      <c r="C11" s="75" t="s">
        <v>1</v>
      </c>
      <c r="D11" s="75" t="s">
        <v>2</v>
      </c>
      <c r="G11" s="67" t="s">
        <v>1</v>
      </c>
      <c r="H11" s="72" t="s">
        <v>3</v>
      </c>
      <c r="I11" s="73"/>
      <c r="L11" s="74" t="s">
        <v>1</v>
      </c>
      <c r="M11" s="27" t="s">
        <v>4</v>
      </c>
      <c r="P11" s="74" t="s">
        <v>1</v>
      </c>
      <c r="Q11" s="74" t="s">
        <v>5</v>
      </c>
      <c r="R11" s="74"/>
      <c r="S11" s="74"/>
    </row>
    <row r="12" spans="1:19" x14ac:dyDescent="0.3">
      <c r="C12" s="76"/>
      <c r="D12" s="76"/>
      <c r="G12" s="68"/>
      <c r="H12" s="19" t="s">
        <v>6</v>
      </c>
      <c r="I12" s="19" t="s">
        <v>7</v>
      </c>
      <c r="L12" s="74"/>
      <c r="M12" s="27" t="s">
        <v>6</v>
      </c>
      <c r="P12" s="74"/>
      <c r="Q12" s="27" t="s">
        <v>6</v>
      </c>
      <c r="R12" s="27" t="s">
        <v>8</v>
      </c>
      <c r="S12" s="27" t="s">
        <v>7</v>
      </c>
    </row>
    <row r="13" spans="1:19" ht="46.95" customHeight="1" x14ac:dyDescent="0.3">
      <c r="C13" s="25">
        <v>1</v>
      </c>
      <c r="D13" s="1" t="e">
        <f t="array" ref="D13">#REF!</f>
        <v>#REF!</v>
      </c>
      <c r="G13" s="25">
        <v>1</v>
      </c>
      <c r="H13" s="1" t="e">
        <f t="array" ref="H13">'Workers 1 - 10'!#REF!</f>
        <v>#REF!</v>
      </c>
      <c r="I13" s="1" t="e">
        <f t="array" ref="I13">'Workers 1 - 10'!#REF!</f>
        <v>#REF!</v>
      </c>
      <c r="L13" s="25">
        <v>1</v>
      </c>
      <c r="M13" s="1" t="e">
        <f t="array" ref="M13">'Novelties 13 - 18'!#REF!</f>
        <v>#REF!</v>
      </c>
      <c r="P13" s="1">
        <v>1</v>
      </c>
      <c r="Q13" s="32" t="str">
        <f t="array" ref="Q13">'Ridden Ring Overall'!S3</f>
        <v/>
      </c>
      <c r="R13" s="1" t="str">
        <f t="array" ref="R13">'Ridden Ring Overall'!T3</f>
        <v/>
      </c>
      <c r="S13" s="1" t="str">
        <f t="array" ref="S13">'Ridden Ring Overall'!U3</f>
        <v/>
      </c>
    </row>
    <row r="14" spans="1:19" ht="49.95" customHeight="1" x14ac:dyDescent="0.3">
      <c r="C14" s="25">
        <v>2</v>
      </c>
      <c r="D14" s="1" t="e">
        <f t="array" ref="D14">#REF!</f>
        <v>#REF!</v>
      </c>
      <c r="G14" s="25">
        <v>2</v>
      </c>
      <c r="H14" s="1" t="e">
        <f t="array" ref="H14">'Workers 1 - 10'!#REF!</f>
        <v>#REF!</v>
      </c>
      <c r="I14" s="1" t="e">
        <f t="array" ref="I14">'Workers 1 - 10'!#REF!</f>
        <v>#REF!</v>
      </c>
      <c r="L14" s="25">
        <v>2</v>
      </c>
      <c r="M14" s="1" t="e">
        <f t="array" ref="M14">'Novelties 13 - 18'!#REF!</f>
        <v>#REF!</v>
      </c>
      <c r="P14" s="1">
        <v>2</v>
      </c>
      <c r="Q14" s="1" t="str">
        <f t="array" ref="Q14">'Ridden Ring Overall'!S4</f>
        <v/>
      </c>
      <c r="R14" s="1" t="str">
        <f t="array" ref="R14">'Ridden Ring Overall'!T4</f>
        <v/>
      </c>
      <c r="S14" s="1" t="str">
        <f t="array" ref="S14">'Ridden Ring Overall'!U4</f>
        <v/>
      </c>
    </row>
    <row r="20" spans="7:9" x14ac:dyDescent="0.3">
      <c r="G20" s="69" t="s">
        <v>1</v>
      </c>
      <c r="H20" s="60" t="s">
        <v>9</v>
      </c>
      <c r="I20" s="60"/>
    </row>
    <row r="21" spans="7:9" x14ac:dyDescent="0.3">
      <c r="G21" s="70"/>
      <c r="H21" s="19" t="s">
        <v>6</v>
      </c>
      <c r="I21" s="19" t="s">
        <v>7</v>
      </c>
    </row>
    <row r="22" spans="7:9" ht="48" customHeight="1" x14ac:dyDescent="0.3">
      <c r="G22" s="28">
        <v>1</v>
      </c>
      <c r="H22" s="1" t="e">
        <f t="array" ref="H22">'Ring 4 42 - 55,19,20'!#REF!</f>
        <v>#REF!</v>
      </c>
      <c r="I22" s="1" t="e">
        <f t="array" ref="I22">'Ring 4 42 - 55,19,20'!#REF!</f>
        <v>#REF!</v>
      </c>
    </row>
    <row r="23" spans="7:9" ht="50.7" customHeight="1" x14ac:dyDescent="0.3">
      <c r="G23" s="28">
        <v>2</v>
      </c>
      <c r="H23" s="1" t="e">
        <f t="array" ref="H23">'Ring 4 42 - 55,19,20'!#REF!</f>
        <v>#REF!</v>
      </c>
      <c r="I23" s="1" t="e">
        <f t="array" ref="I23">'Ring 4 42 - 55,19,20'!#REF!</f>
        <v>#REF!</v>
      </c>
    </row>
  </sheetData>
  <mergeCells count="10">
    <mergeCell ref="H20:I20"/>
    <mergeCell ref="G20:G21"/>
    <mergeCell ref="A1:G4"/>
    <mergeCell ref="H11:I11"/>
    <mergeCell ref="Q11:S11"/>
    <mergeCell ref="C11:C12"/>
    <mergeCell ref="D11:D12"/>
    <mergeCell ref="G11:G12"/>
    <mergeCell ref="L11:L12"/>
    <mergeCell ref="P11:P12"/>
  </mergeCells>
  <pageMargins left="0.78749999999999998" right="0.78749999999999998" top="0.78749999999999998" bottom="0.78749999999999998" header="0.39374999999999999" footer="0.39374999999999999"/>
  <pageSetup paperSize="9" fitToWidth="0" pageOrder="overThenDown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4"/>
  <sheetViews>
    <sheetView zoomScale="130" zoomScaleNormal="130" workbookViewId="0">
      <selection activeCell="E50" sqref="E50"/>
    </sheetView>
  </sheetViews>
  <sheetFormatPr defaultColWidth="8.77734375" defaultRowHeight="14.4" x14ac:dyDescent="0.3"/>
  <cols>
    <col min="1" max="1" width="18.109375" customWidth="1"/>
    <col min="2" max="2" width="23.6640625" customWidth="1"/>
    <col min="3" max="3" width="18.109375" customWidth="1"/>
    <col min="4" max="4" width="27.33203125" customWidth="1"/>
  </cols>
  <sheetData>
    <row r="1" spans="1:4" x14ac:dyDescent="0.3">
      <c r="A1" t="s">
        <v>10</v>
      </c>
      <c r="B1" t="s">
        <v>11</v>
      </c>
      <c r="C1" t="s">
        <v>12</v>
      </c>
      <c r="D1" t="s">
        <v>13</v>
      </c>
    </row>
    <row r="2" spans="1:4" x14ac:dyDescent="0.3">
      <c r="A2" t="s">
        <v>90</v>
      </c>
      <c r="B2" t="s">
        <v>91</v>
      </c>
      <c r="C2">
        <v>1</v>
      </c>
      <c r="D2" t="s">
        <v>92</v>
      </c>
    </row>
    <row r="3" spans="1:4" x14ac:dyDescent="0.3">
      <c r="A3" t="s">
        <v>93</v>
      </c>
      <c r="B3" t="s">
        <v>91</v>
      </c>
      <c r="C3">
        <v>1</v>
      </c>
      <c r="D3" t="s">
        <v>94</v>
      </c>
    </row>
    <row r="4" spans="1:4" x14ac:dyDescent="0.3">
      <c r="A4" t="s">
        <v>95</v>
      </c>
      <c r="B4" t="s">
        <v>91</v>
      </c>
      <c r="C4">
        <v>1</v>
      </c>
      <c r="D4" t="s">
        <v>96</v>
      </c>
    </row>
    <row r="5" spans="1:4" x14ac:dyDescent="0.3">
      <c r="A5" t="s">
        <v>101</v>
      </c>
      <c r="B5" t="s">
        <v>97</v>
      </c>
      <c r="C5">
        <v>2</v>
      </c>
      <c r="D5" t="s">
        <v>98</v>
      </c>
    </row>
    <row r="6" spans="1:4" x14ac:dyDescent="0.3">
      <c r="A6" t="s">
        <v>723</v>
      </c>
      <c r="B6" t="s">
        <v>97</v>
      </c>
      <c r="C6">
        <v>2</v>
      </c>
      <c r="D6" t="s">
        <v>715</v>
      </c>
    </row>
    <row r="7" spans="1:4" x14ac:dyDescent="0.3">
      <c r="A7" t="s">
        <v>712</v>
      </c>
      <c r="B7" t="s">
        <v>97</v>
      </c>
      <c r="C7">
        <v>2</v>
      </c>
      <c r="D7" t="s">
        <v>713</v>
      </c>
    </row>
    <row r="8" spans="1:4" x14ac:dyDescent="0.3">
      <c r="A8" t="s">
        <v>612</v>
      </c>
      <c r="B8" t="s">
        <v>97</v>
      </c>
      <c r="C8">
        <v>2</v>
      </c>
      <c r="D8" t="s">
        <v>156</v>
      </c>
    </row>
    <row r="9" spans="1:4" x14ac:dyDescent="0.3">
      <c r="A9" t="s">
        <v>556</v>
      </c>
      <c r="B9" t="s">
        <v>99</v>
      </c>
      <c r="C9">
        <v>2</v>
      </c>
      <c r="D9" t="s">
        <v>100</v>
      </c>
    </row>
    <row r="10" spans="1:4" x14ac:dyDescent="0.3">
      <c r="A10" t="s">
        <v>559</v>
      </c>
      <c r="B10" t="s">
        <v>99</v>
      </c>
      <c r="C10">
        <v>3</v>
      </c>
      <c r="D10" t="s">
        <v>102</v>
      </c>
    </row>
    <row r="11" spans="1:4" x14ac:dyDescent="0.3">
      <c r="A11" t="s">
        <v>103</v>
      </c>
      <c r="B11" t="s">
        <v>104</v>
      </c>
      <c r="C11">
        <v>3</v>
      </c>
      <c r="D11" t="s">
        <v>105</v>
      </c>
    </row>
    <row r="12" spans="1:4" x14ac:dyDescent="0.3">
      <c r="A12" t="s">
        <v>106</v>
      </c>
      <c r="B12" t="s">
        <v>107</v>
      </c>
      <c r="C12">
        <v>4</v>
      </c>
      <c r="D12" t="s">
        <v>108</v>
      </c>
    </row>
    <row r="13" spans="1:4" x14ac:dyDescent="0.3">
      <c r="A13" t="s">
        <v>109</v>
      </c>
      <c r="B13" t="s">
        <v>107</v>
      </c>
      <c r="C13">
        <v>5</v>
      </c>
      <c r="D13" t="s">
        <v>110</v>
      </c>
    </row>
    <row r="14" spans="1:4" x14ac:dyDescent="0.3">
      <c r="A14" t="s">
        <v>111</v>
      </c>
      <c r="B14" t="s">
        <v>112</v>
      </c>
      <c r="C14">
        <v>5</v>
      </c>
      <c r="D14" t="s">
        <v>113</v>
      </c>
    </row>
    <row r="15" spans="1:4" x14ac:dyDescent="0.3">
      <c r="A15" t="s">
        <v>114</v>
      </c>
      <c r="B15" t="s">
        <v>115</v>
      </c>
      <c r="C15">
        <v>6</v>
      </c>
      <c r="D15" t="s">
        <v>116</v>
      </c>
    </row>
    <row r="16" spans="1:4" x14ac:dyDescent="0.3">
      <c r="A16" t="s">
        <v>117</v>
      </c>
      <c r="B16" t="s">
        <v>115</v>
      </c>
      <c r="C16">
        <v>7</v>
      </c>
      <c r="D16" t="s">
        <v>118</v>
      </c>
    </row>
    <row r="17" spans="1:4" x14ac:dyDescent="0.3">
      <c r="A17" t="s">
        <v>119</v>
      </c>
      <c r="B17" t="s">
        <v>511</v>
      </c>
      <c r="C17">
        <v>7</v>
      </c>
      <c r="D17" t="s">
        <v>120</v>
      </c>
    </row>
    <row r="18" spans="1:4" x14ac:dyDescent="0.3">
      <c r="A18" t="s">
        <v>692</v>
      </c>
      <c r="B18" t="s">
        <v>511</v>
      </c>
      <c r="C18">
        <v>8</v>
      </c>
      <c r="D18" t="s">
        <v>693</v>
      </c>
    </row>
    <row r="19" spans="1:4" x14ac:dyDescent="0.3">
      <c r="A19" t="s">
        <v>510</v>
      </c>
      <c r="B19" t="s">
        <v>511</v>
      </c>
      <c r="C19">
        <v>8</v>
      </c>
      <c r="D19" t="s">
        <v>440</v>
      </c>
    </row>
    <row r="20" spans="1:4" x14ac:dyDescent="0.3">
      <c r="A20" t="s">
        <v>121</v>
      </c>
      <c r="B20" t="s">
        <v>122</v>
      </c>
      <c r="C20">
        <v>8</v>
      </c>
      <c r="D20" t="s">
        <v>123</v>
      </c>
    </row>
    <row r="21" spans="1:4" x14ac:dyDescent="0.3">
      <c r="A21" t="s">
        <v>124</v>
      </c>
      <c r="B21" t="s">
        <v>122</v>
      </c>
      <c r="C21">
        <v>9</v>
      </c>
      <c r="D21" t="s">
        <v>125</v>
      </c>
    </row>
    <row r="22" spans="1:4" x14ac:dyDescent="0.3">
      <c r="A22" t="s">
        <v>126</v>
      </c>
      <c r="B22" t="s">
        <v>127</v>
      </c>
      <c r="C22">
        <v>9</v>
      </c>
      <c r="D22" t="s">
        <v>346</v>
      </c>
    </row>
    <row r="23" spans="1:4" x14ac:dyDescent="0.3">
      <c r="A23" t="s">
        <v>128</v>
      </c>
      <c r="B23" t="s">
        <v>129</v>
      </c>
      <c r="C23">
        <v>10</v>
      </c>
      <c r="D23" t="s">
        <v>130</v>
      </c>
    </row>
    <row r="24" spans="1:4" x14ac:dyDescent="0.3">
      <c r="A24" t="s">
        <v>131</v>
      </c>
      <c r="B24" t="s">
        <v>129</v>
      </c>
      <c r="C24">
        <v>11</v>
      </c>
      <c r="D24" t="s">
        <v>132</v>
      </c>
    </row>
    <row r="25" spans="1:4" x14ac:dyDescent="0.3">
      <c r="A25" t="s">
        <v>133</v>
      </c>
      <c r="B25" t="s">
        <v>134</v>
      </c>
      <c r="C25">
        <v>11</v>
      </c>
      <c r="D25" t="s">
        <v>135</v>
      </c>
    </row>
    <row r="26" spans="1:4" x14ac:dyDescent="0.3">
      <c r="A26" t="s">
        <v>690</v>
      </c>
      <c r="B26" t="s">
        <v>137</v>
      </c>
      <c r="C26">
        <v>12</v>
      </c>
      <c r="D26" t="s">
        <v>691</v>
      </c>
    </row>
    <row r="27" spans="1:4" x14ac:dyDescent="0.3">
      <c r="A27" t="s">
        <v>136</v>
      </c>
      <c r="B27" t="s">
        <v>137</v>
      </c>
      <c r="C27">
        <v>13</v>
      </c>
      <c r="D27" t="s">
        <v>689</v>
      </c>
    </row>
    <row r="28" spans="1:4" x14ac:dyDescent="0.3">
      <c r="A28" t="s">
        <v>547</v>
      </c>
      <c r="B28" t="s">
        <v>546</v>
      </c>
      <c r="C28">
        <v>13</v>
      </c>
      <c r="D28" t="s">
        <v>138</v>
      </c>
    </row>
    <row r="29" spans="1:4" x14ac:dyDescent="0.3">
      <c r="A29" t="s">
        <v>548</v>
      </c>
      <c r="B29" t="s">
        <v>546</v>
      </c>
      <c r="C29">
        <v>14</v>
      </c>
      <c r="D29" t="s">
        <v>257</v>
      </c>
    </row>
    <row r="30" spans="1:4" x14ac:dyDescent="0.3">
      <c r="A30" t="s">
        <v>139</v>
      </c>
      <c r="B30" t="s">
        <v>140</v>
      </c>
      <c r="C30">
        <v>14</v>
      </c>
      <c r="D30" t="s">
        <v>141</v>
      </c>
    </row>
    <row r="31" spans="1:4" x14ac:dyDescent="0.3">
      <c r="A31" t="s">
        <v>142</v>
      </c>
      <c r="B31" t="s">
        <v>140</v>
      </c>
      <c r="C31">
        <v>15</v>
      </c>
      <c r="D31" t="s">
        <v>143</v>
      </c>
    </row>
    <row r="32" spans="1:4" x14ac:dyDescent="0.3">
      <c r="A32" t="s">
        <v>144</v>
      </c>
      <c r="B32" t="s">
        <v>145</v>
      </c>
      <c r="C32">
        <v>15</v>
      </c>
      <c r="D32" t="s">
        <v>146</v>
      </c>
    </row>
    <row r="33" spans="1:4" x14ac:dyDescent="0.3">
      <c r="A33" t="s">
        <v>147</v>
      </c>
      <c r="B33" t="s">
        <v>145</v>
      </c>
      <c r="C33">
        <v>16</v>
      </c>
      <c r="D33" t="s">
        <v>148</v>
      </c>
    </row>
    <row r="34" spans="1:4" x14ac:dyDescent="0.3">
      <c r="A34" t="s">
        <v>149</v>
      </c>
      <c r="B34" t="s">
        <v>150</v>
      </c>
      <c r="C34">
        <v>16</v>
      </c>
      <c r="D34" t="s">
        <v>151</v>
      </c>
    </row>
    <row r="35" spans="1:4" x14ac:dyDescent="0.3">
      <c r="A35" t="s">
        <v>152</v>
      </c>
      <c r="B35" t="s">
        <v>153</v>
      </c>
      <c r="C35">
        <v>17</v>
      </c>
      <c r="D35" t="s">
        <v>154</v>
      </c>
    </row>
    <row r="36" spans="1:4" x14ac:dyDescent="0.3">
      <c r="A36" t="s">
        <v>155</v>
      </c>
      <c r="B36" t="s">
        <v>153</v>
      </c>
      <c r="C36">
        <v>18</v>
      </c>
      <c r="D36" t="s">
        <v>156</v>
      </c>
    </row>
    <row r="37" spans="1:4" x14ac:dyDescent="0.3">
      <c r="A37" t="s">
        <v>157</v>
      </c>
      <c r="B37" t="s">
        <v>158</v>
      </c>
      <c r="C37">
        <v>18</v>
      </c>
      <c r="D37" t="s">
        <v>141</v>
      </c>
    </row>
    <row r="38" spans="1:4" x14ac:dyDescent="0.3">
      <c r="A38" t="s">
        <v>159</v>
      </c>
      <c r="B38" t="s">
        <v>160</v>
      </c>
      <c r="C38">
        <v>19</v>
      </c>
      <c r="D38" t="s">
        <v>161</v>
      </c>
    </row>
    <row r="39" spans="1:4" x14ac:dyDescent="0.3">
      <c r="A39" t="s">
        <v>162</v>
      </c>
      <c r="B39" t="s">
        <v>160</v>
      </c>
      <c r="C39">
        <v>20</v>
      </c>
      <c r="D39" t="s">
        <v>163</v>
      </c>
    </row>
    <row r="40" spans="1:4" x14ac:dyDescent="0.3">
      <c r="A40" t="s">
        <v>164</v>
      </c>
      <c r="B40" t="s">
        <v>165</v>
      </c>
      <c r="C40">
        <v>20</v>
      </c>
      <c r="D40" t="s">
        <v>166</v>
      </c>
    </row>
    <row r="41" spans="1:4" x14ac:dyDescent="0.3">
      <c r="A41" t="s">
        <v>167</v>
      </c>
      <c r="B41" t="s">
        <v>168</v>
      </c>
      <c r="C41">
        <v>21</v>
      </c>
      <c r="D41" t="s">
        <v>166</v>
      </c>
    </row>
    <row r="42" spans="1:4" x14ac:dyDescent="0.3">
      <c r="A42" t="s">
        <v>169</v>
      </c>
      <c r="B42" t="s">
        <v>170</v>
      </c>
      <c r="C42">
        <v>22</v>
      </c>
      <c r="D42" t="s">
        <v>171</v>
      </c>
    </row>
    <row r="43" spans="1:4" x14ac:dyDescent="0.3">
      <c r="A43" t="s">
        <v>172</v>
      </c>
      <c r="B43" t="s">
        <v>173</v>
      </c>
      <c r="C43">
        <v>24</v>
      </c>
      <c r="D43" t="s">
        <v>174</v>
      </c>
    </row>
    <row r="44" spans="1:4" x14ac:dyDescent="0.3">
      <c r="A44" t="s">
        <v>714</v>
      </c>
      <c r="B44" t="s">
        <v>173</v>
      </c>
      <c r="C44">
        <v>24</v>
      </c>
      <c r="D44" t="s">
        <v>715</v>
      </c>
    </row>
    <row r="45" spans="1:4" x14ac:dyDescent="0.3">
      <c r="A45" t="s">
        <v>175</v>
      </c>
      <c r="B45" t="s">
        <v>173</v>
      </c>
      <c r="C45">
        <v>24</v>
      </c>
      <c r="D45" t="s">
        <v>176</v>
      </c>
    </row>
    <row r="46" spans="1:4" x14ac:dyDescent="0.3">
      <c r="A46" t="s">
        <v>177</v>
      </c>
      <c r="B46" t="s">
        <v>173</v>
      </c>
      <c r="C46">
        <v>24</v>
      </c>
      <c r="D46" t="s">
        <v>178</v>
      </c>
    </row>
    <row r="47" spans="1:4" x14ac:dyDescent="0.3">
      <c r="A47" t="s">
        <v>740</v>
      </c>
      <c r="B47" t="s">
        <v>180</v>
      </c>
      <c r="C47">
        <v>25</v>
      </c>
      <c r="D47" t="s">
        <v>741</v>
      </c>
    </row>
    <row r="48" spans="1:4" x14ac:dyDescent="0.3">
      <c r="A48" t="s">
        <v>179</v>
      </c>
      <c r="B48" t="s">
        <v>180</v>
      </c>
      <c r="C48">
        <v>25</v>
      </c>
      <c r="D48" t="s">
        <v>181</v>
      </c>
    </row>
    <row r="49" spans="1:4" x14ac:dyDescent="0.3">
      <c r="A49" t="s">
        <v>304</v>
      </c>
      <c r="B49" t="s">
        <v>183</v>
      </c>
      <c r="C49">
        <v>26</v>
      </c>
      <c r="D49" t="s">
        <v>224</v>
      </c>
    </row>
    <row r="50" spans="1:4" x14ac:dyDescent="0.3">
      <c r="A50" t="s">
        <v>182</v>
      </c>
      <c r="B50" t="s">
        <v>183</v>
      </c>
      <c r="C50">
        <v>26</v>
      </c>
      <c r="D50" t="s">
        <v>184</v>
      </c>
    </row>
    <row r="51" spans="1:4" x14ac:dyDescent="0.3">
      <c r="A51" t="s">
        <v>185</v>
      </c>
      <c r="B51" t="s">
        <v>186</v>
      </c>
      <c r="C51">
        <v>27</v>
      </c>
      <c r="D51" t="s">
        <v>187</v>
      </c>
    </row>
    <row r="52" spans="1:4" x14ac:dyDescent="0.3">
      <c r="A52" t="s">
        <v>188</v>
      </c>
      <c r="B52" t="s">
        <v>189</v>
      </c>
      <c r="C52">
        <v>28</v>
      </c>
      <c r="D52" t="s">
        <v>190</v>
      </c>
    </row>
    <row r="53" spans="1:4" x14ac:dyDescent="0.3">
      <c r="A53" t="s">
        <v>191</v>
      </c>
      <c r="B53" t="s">
        <v>192</v>
      </c>
      <c r="C53">
        <v>29</v>
      </c>
      <c r="D53" t="s">
        <v>193</v>
      </c>
    </row>
    <row r="54" spans="1:4" x14ac:dyDescent="0.3">
      <c r="A54" t="s">
        <v>194</v>
      </c>
      <c r="B54" t="s">
        <v>192</v>
      </c>
      <c r="C54">
        <v>29</v>
      </c>
      <c r="D54" t="s">
        <v>195</v>
      </c>
    </row>
    <row r="55" spans="1:4" x14ac:dyDescent="0.3">
      <c r="A55" t="s">
        <v>196</v>
      </c>
      <c r="B55" t="s">
        <v>192</v>
      </c>
      <c r="C55">
        <v>29</v>
      </c>
      <c r="D55" t="s">
        <v>249</v>
      </c>
    </row>
    <row r="56" spans="1:4" x14ac:dyDescent="0.3">
      <c r="A56" t="s">
        <v>251</v>
      </c>
      <c r="B56" t="s">
        <v>192</v>
      </c>
      <c r="C56">
        <v>29</v>
      </c>
      <c r="D56" t="s">
        <v>250</v>
      </c>
    </row>
    <row r="57" spans="1:4" x14ac:dyDescent="0.3">
      <c r="A57" t="s">
        <v>197</v>
      </c>
      <c r="B57" t="s">
        <v>198</v>
      </c>
      <c r="C57">
        <v>30</v>
      </c>
      <c r="D57" t="s">
        <v>199</v>
      </c>
    </row>
    <row r="58" spans="1:4" x14ac:dyDescent="0.3">
      <c r="A58" t="s">
        <v>200</v>
      </c>
      <c r="B58" t="s">
        <v>198</v>
      </c>
      <c r="C58">
        <v>30</v>
      </c>
      <c r="D58" t="s">
        <v>201</v>
      </c>
    </row>
    <row r="59" spans="1:4" x14ac:dyDescent="0.3">
      <c r="A59" t="s">
        <v>202</v>
      </c>
      <c r="B59" t="s">
        <v>203</v>
      </c>
      <c r="C59">
        <v>31</v>
      </c>
      <c r="D59" t="s">
        <v>204</v>
      </c>
    </row>
    <row r="60" spans="1:4" x14ac:dyDescent="0.3">
      <c r="A60" t="s">
        <v>205</v>
      </c>
      <c r="B60" t="s">
        <v>203</v>
      </c>
      <c r="C60">
        <v>31</v>
      </c>
      <c r="D60" t="s">
        <v>206</v>
      </c>
    </row>
    <row r="61" spans="1:4" x14ac:dyDescent="0.3">
      <c r="A61" t="s">
        <v>207</v>
      </c>
      <c r="B61" t="s">
        <v>208</v>
      </c>
      <c r="C61">
        <v>32</v>
      </c>
      <c r="D61" t="s">
        <v>209</v>
      </c>
    </row>
    <row r="62" spans="1:4" x14ac:dyDescent="0.3">
      <c r="A62" t="s">
        <v>210</v>
      </c>
      <c r="B62" t="s">
        <v>211</v>
      </c>
      <c r="C62">
        <v>33</v>
      </c>
      <c r="D62" t="s">
        <v>212</v>
      </c>
    </row>
    <row r="63" spans="1:4" x14ac:dyDescent="0.3">
      <c r="A63" t="s">
        <v>742</v>
      </c>
      <c r="B63" t="s">
        <v>214</v>
      </c>
      <c r="C63">
        <v>34</v>
      </c>
      <c r="D63" t="s">
        <v>743</v>
      </c>
    </row>
    <row r="64" spans="1:4" x14ac:dyDescent="0.3">
      <c r="A64" t="s">
        <v>213</v>
      </c>
      <c r="B64" t="s">
        <v>214</v>
      </c>
      <c r="C64">
        <v>34</v>
      </c>
      <c r="D64" t="s">
        <v>215</v>
      </c>
    </row>
    <row r="65" spans="1:4" x14ac:dyDescent="0.3">
      <c r="A65" t="s">
        <v>216</v>
      </c>
      <c r="B65" t="s">
        <v>217</v>
      </c>
      <c r="C65">
        <v>35</v>
      </c>
      <c r="D65" t="s">
        <v>166</v>
      </c>
    </row>
    <row r="66" spans="1:4" x14ac:dyDescent="0.3">
      <c r="A66" t="s">
        <v>410</v>
      </c>
      <c r="B66" t="s">
        <v>411</v>
      </c>
      <c r="C66">
        <v>36</v>
      </c>
      <c r="D66" t="s">
        <v>431</v>
      </c>
    </row>
    <row r="67" spans="1:4" x14ac:dyDescent="0.3">
      <c r="A67" t="s">
        <v>218</v>
      </c>
      <c r="B67" t="s">
        <v>219</v>
      </c>
      <c r="C67">
        <v>37</v>
      </c>
      <c r="D67" t="s">
        <v>220</v>
      </c>
    </row>
    <row r="68" spans="1:4" x14ac:dyDescent="0.3">
      <c r="A68" t="s">
        <v>221</v>
      </c>
      <c r="B68" t="s">
        <v>223</v>
      </c>
      <c r="C68">
        <v>38</v>
      </c>
      <c r="D68" t="s">
        <v>222</v>
      </c>
    </row>
    <row r="69" spans="1:4" x14ac:dyDescent="0.3">
      <c r="A69" t="s">
        <v>226</v>
      </c>
      <c r="B69" t="s">
        <v>223</v>
      </c>
      <c r="C69">
        <v>38</v>
      </c>
      <c r="D69" t="s">
        <v>224</v>
      </c>
    </row>
    <row r="70" spans="1:4" x14ac:dyDescent="0.3">
      <c r="A70" t="s">
        <v>227</v>
      </c>
      <c r="B70" t="s">
        <v>223</v>
      </c>
      <c r="C70">
        <v>38</v>
      </c>
      <c r="D70" t="s">
        <v>225</v>
      </c>
    </row>
    <row r="71" spans="1:4" x14ac:dyDescent="0.3">
      <c r="A71" t="s">
        <v>229</v>
      </c>
      <c r="B71" t="s">
        <v>230</v>
      </c>
      <c r="C71">
        <v>39</v>
      </c>
      <c r="D71" t="s">
        <v>231</v>
      </c>
    </row>
    <row r="72" spans="1:4" x14ac:dyDescent="0.3">
      <c r="A72" t="s">
        <v>232</v>
      </c>
      <c r="B72" t="s">
        <v>233</v>
      </c>
      <c r="C72">
        <v>40</v>
      </c>
      <c r="D72" t="s">
        <v>234</v>
      </c>
    </row>
    <row r="73" spans="1:4" x14ac:dyDescent="0.3">
      <c r="A73" t="s">
        <v>228</v>
      </c>
      <c r="B73" t="s">
        <v>235</v>
      </c>
      <c r="C73">
        <v>41</v>
      </c>
      <c r="D73" t="s">
        <v>236</v>
      </c>
    </row>
    <row r="74" spans="1:4" x14ac:dyDescent="0.3">
      <c r="A74" t="s">
        <v>237</v>
      </c>
      <c r="B74" t="s">
        <v>238</v>
      </c>
      <c r="C74">
        <v>42</v>
      </c>
      <c r="D74" t="s">
        <v>239</v>
      </c>
    </row>
    <row r="75" spans="1:4" x14ac:dyDescent="0.3">
      <c r="A75" t="s">
        <v>240</v>
      </c>
      <c r="B75" t="s">
        <v>241</v>
      </c>
      <c r="C75">
        <v>43</v>
      </c>
      <c r="D75" t="s">
        <v>303</v>
      </c>
    </row>
    <row r="76" spans="1:4" x14ac:dyDescent="0.3">
      <c r="A76" t="s">
        <v>242</v>
      </c>
      <c r="B76" t="s">
        <v>241</v>
      </c>
      <c r="C76">
        <v>43</v>
      </c>
      <c r="D76" t="s">
        <v>243</v>
      </c>
    </row>
    <row r="77" spans="1:4" x14ac:dyDescent="0.3">
      <c r="A77" t="s">
        <v>244</v>
      </c>
      <c r="B77" t="s">
        <v>241</v>
      </c>
      <c r="C77">
        <v>43</v>
      </c>
      <c r="D77" t="s">
        <v>245</v>
      </c>
    </row>
    <row r="78" spans="1:4" x14ac:dyDescent="0.3">
      <c r="A78" t="s">
        <v>246</v>
      </c>
      <c r="B78" t="s">
        <v>247</v>
      </c>
      <c r="C78">
        <v>44</v>
      </c>
      <c r="D78" t="s">
        <v>248</v>
      </c>
    </row>
    <row r="79" spans="1:4" x14ac:dyDescent="0.3">
      <c r="A79" t="s">
        <v>252</v>
      </c>
      <c r="B79" t="s">
        <v>253</v>
      </c>
      <c r="C79">
        <v>45</v>
      </c>
      <c r="D79" t="s">
        <v>254</v>
      </c>
    </row>
    <row r="80" spans="1:4" x14ac:dyDescent="0.3">
      <c r="A80" t="s">
        <v>255</v>
      </c>
      <c r="B80" t="s">
        <v>256</v>
      </c>
      <c r="C80">
        <v>46</v>
      </c>
      <c r="D80" t="s">
        <v>257</v>
      </c>
    </row>
    <row r="81" spans="1:4" x14ac:dyDescent="0.3">
      <c r="A81" t="s">
        <v>258</v>
      </c>
      <c r="B81" t="s">
        <v>256</v>
      </c>
      <c r="C81">
        <v>46</v>
      </c>
      <c r="D81" t="s">
        <v>259</v>
      </c>
    </row>
    <row r="82" spans="1:4" x14ac:dyDescent="0.3">
      <c r="A82" t="s">
        <v>704</v>
      </c>
      <c r="B82" t="s">
        <v>256</v>
      </c>
      <c r="C82">
        <v>46</v>
      </c>
      <c r="D82" t="s">
        <v>705</v>
      </c>
    </row>
    <row r="83" spans="1:4" x14ac:dyDescent="0.3">
      <c r="A83" t="s">
        <v>260</v>
      </c>
      <c r="B83" t="s">
        <v>261</v>
      </c>
      <c r="C83">
        <v>47</v>
      </c>
      <c r="D83" t="s">
        <v>262</v>
      </c>
    </row>
    <row r="84" spans="1:4" x14ac:dyDescent="0.3">
      <c r="A84" t="s">
        <v>263</v>
      </c>
      <c r="B84" t="s">
        <v>264</v>
      </c>
      <c r="C84">
        <v>48</v>
      </c>
      <c r="D84" t="s">
        <v>265</v>
      </c>
    </row>
    <row r="85" spans="1:4" x14ac:dyDescent="0.3">
      <c r="A85" t="s">
        <v>266</v>
      </c>
      <c r="B85" t="s">
        <v>267</v>
      </c>
      <c r="C85">
        <v>49</v>
      </c>
      <c r="D85" t="s">
        <v>268</v>
      </c>
    </row>
    <row r="86" spans="1:4" x14ac:dyDescent="0.3">
      <c r="A86" t="s">
        <v>269</v>
      </c>
      <c r="B86" t="s">
        <v>270</v>
      </c>
      <c r="C86">
        <v>50</v>
      </c>
      <c r="D86" t="s">
        <v>271</v>
      </c>
    </row>
    <row r="87" spans="1:4" x14ac:dyDescent="0.3">
      <c r="A87" t="s">
        <v>272</v>
      </c>
      <c r="B87" t="s">
        <v>273</v>
      </c>
      <c r="C87">
        <v>51</v>
      </c>
      <c r="D87" t="s">
        <v>274</v>
      </c>
    </row>
    <row r="88" spans="1:4" x14ac:dyDescent="0.3">
      <c r="A88" t="s">
        <v>563</v>
      </c>
      <c r="B88" t="s">
        <v>273</v>
      </c>
      <c r="C88">
        <v>51</v>
      </c>
      <c r="D88" t="s">
        <v>564</v>
      </c>
    </row>
    <row r="89" spans="1:4" x14ac:dyDescent="0.3">
      <c r="A89" t="s">
        <v>542</v>
      </c>
      <c r="B89" t="s">
        <v>273</v>
      </c>
      <c r="C89">
        <v>51</v>
      </c>
      <c r="D89" t="s">
        <v>543</v>
      </c>
    </row>
    <row r="90" spans="1:4" x14ac:dyDescent="0.3">
      <c r="A90" t="s">
        <v>561</v>
      </c>
      <c r="B90" t="s">
        <v>276</v>
      </c>
      <c r="C90">
        <v>52</v>
      </c>
      <c r="D90" t="s">
        <v>562</v>
      </c>
    </row>
    <row r="91" spans="1:4" x14ac:dyDescent="0.3">
      <c r="A91" t="s">
        <v>275</v>
      </c>
      <c r="B91" t="s">
        <v>276</v>
      </c>
      <c r="C91">
        <v>52</v>
      </c>
      <c r="D91" t="s">
        <v>277</v>
      </c>
    </row>
    <row r="92" spans="1:4" x14ac:dyDescent="0.3">
      <c r="A92" t="s">
        <v>278</v>
      </c>
      <c r="B92" t="s">
        <v>279</v>
      </c>
      <c r="C92">
        <v>53</v>
      </c>
      <c r="D92" t="s">
        <v>280</v>
      </c>
    </row>
    <row r="93" spans="1:4" x14ac:dyDescent="0.3">
      <c r="A93" t="s">
        <v>281</v>
      </c>
      <c r="B93" t="s">
        <v>282</v>
      </c>
      <c r="C93">
        <v>54</v>
      </c>
      <c r="D93" t="s">
        <v>283</v>
      </c>
    </row>
    <row r="94" spans="1:4" x14ac:dyDescent="0.3">
      <c r="A94" t="s">
        <v>560</v>
      </c>
      <c r="B94" t="s">
        <v>284</v>
      </c>
      <c r="C94">
        <v>55</v>
      </c>
      <c r="D94" t="s">
        <v>285</v>
      </c>
    </row>
    <row r="95" spans="1:4" x14ac:dyDescent="0.3">
      <c r="A95" t="s">
        <v>286</v>
      </c>
      <c r="B95" t="s">
        <v>284</v>
      </c>
      <c r="C95">
        <v>55</v>
      </c>
      <c r="D95" t="s">
        <v>287</v>
      </c>
    </row>
    <row r="96" spans="1:4" x14ac:dyDescent="0.3">
      <c r="A96" t="s">
        <v>288</v>
      </c>
      <c r="B96" t="s">
        <v>289</v>
      </c>
      <c r="C96">
        <v>56</v>
      </c>
      <c r="D96" t="s">
        <v>290</v>
      </c>
    </row>
    <row r="97" spans="1:4" x14ac:dyDescent="0.3">
      <c r="A97" t="s">
        <v>696</v>
      </c>
      <c r="B97" t="s">
        <v>544</v>
      </c>
      <c r="C97">
        <v>57</v>
      </c>
      <c r="D97" t="s">
        <v>697</v>
      </c>
    </row>
    <row r="98" spans="1:4" x14ac:dyDescent="0.3">
      <c r="A98" t="s">
        <v>695</v>
      </c>
      <c r="B98" t="s">
        <v>544</v>
      </c>
      <c r="C98">
        <v>57</v>
      </c>
      <c r="D98" t="s">
        <v>212</v>
      </c>
    </row>
    <row r="99" spans="1:4" x14ac:dyDescent="0.3">
      <c r="A99" t="s">
        <v>545</v>
      </c>
      <c r="B99" t="s">
        <v>544</v>
      </c>
      <c r="C99">
        <v>57</v>
      </c>
      <c r="D99" t="s">
        <v>291</v>
      </c>
    </row>
    <row r="100" spans="1:4" x14ac:dyDescent="0.3">
      <c r="A100" t="s">
        <v>292</v>
      </c>
      <c r="B100" t="s">
        <v>293</v>
      </c>
      <c r="C100">
        <v>58</v>
      </c>
      <c r="D100" t="s">
        <v>294</v>
      </c>
    </row>
    <row r="101" spans="1:4" x14ac:dyDescent="0.3">
      <c r="A101" t="s">
        <v>295</v>
      </c>
      <c r="B101" t="s">
        <v>296</v>
      </c>
      <c r="C101">
        <v>59</v>
      </c>
      <c r="D101" t="s">
        <v>297</v>
      </c>
    </row>
    <row r="102" spans="1:4" x14ac:dyDescent="0.3">
      <c r="A102" t="s">
        <v>298</v>
      </c>
      <c r="B102" t="s">
        <v>296</v>
      </c>
      <c r="C102">
        <v>59</v>
      </c>
      <c r="D102" t="s">
        <v>299</v>
      </c>
    </row>
    <row r="103" spans="1:4" x14ac:dyDescent="0.3">
      <c r="A103" t="s">
        <v>300</v>
      </c>
      <c r="B103" t="s">
        <v>301</v>
      </c>
      <c r="C103">
        <v>60</v>
      </c>
      <c r="D103" t="s">
        <v>297</v>
      </c>
    </row>
    <row r="104" spans="1:4" x14ac:dyDescent="0.3">
      <c r="A104" t="s">
        <v>302</v>
      </c>
      <c r="B104" t="s">
        <v>301</v>
      </c>
      <c r="C104">
        <v>60</v>
      </c>
      <c r="D104" t="s">
        <v>299</v>
      </c>
    </row>
    <row r="105" spans="1:4" x14ac:dyDescent="0.3">
      <c r="A105" t="s">
        <v>644</v>
      </c>
      <c r="B105" t="s">
        <v>306</v>
      </c>
      <c r="C105">
        <v>61</v>
      </c>
      <c r="D105" t="s">
        <v>645</v>
      </c>
    </row>
    <row r="106" spans="1:4" x14ac:dyDescent="0.3">
      <c r="A106" t="s">
        <v>305</v>
      </c>
      <c r="B106" t="s">
        <v>306</v>
      </c>
      <c r="C106">
        <v>61</v>
      </c>
      <c r="D106" t="s">
        <v>307</v>
      </c>
    </row>
    <row r="107" spans="1:4" x14ac:dyDescent="0.3">
      <c r="A107" t="s">
        <v>308</v>
      </c>
      <c r="B107" t="s">
        <v>309</v>
      </c>
      <c r="C107">
        <v>62</v>
      </c>
      <c r="D107" t="s">
        <v>29</v>
      </c>
    </row>
    <row r="108" spans="1:4" x14ac:dyDescent="0.3">
      <c r="A108" t="s">
        <v>310</v>
      </c>
      <c r="B108" t="s">
        <v>311</v>
      </c>
      <c r="C108">
        <v>63</v>
      </c>
      <c r="D108" t="s">
        <v>312</v>
      </c>
    </row>
    <row r="109" spans="1:4" x14ac:dyDescent="0.3">
      <c r="A109" t="s">
        <v>688</v>
      </c>
      <c r="B109" t="s">
        <v>314</v>
      </c>
      <c r="C109">
        <v>64</v>
      </c>
      <c r="D109" t="s">
        <v>135</v>
      </c>
    </row>
    <row r="110" spans="1:4" x14ac:dyDescent="0.3">
      <c r="A110" t="s">
        <v>313</v>
      </c>
      <c r="B110" t="s">
        <v>314</v>
      </c>
      <c r="C110">
        <v>64</v>
      </c>
      <c r="D110" t="s">
        <v>315</v>
      </c>
    </row>
    <row r="111" spans="1:4" x14ac:dyDescent="0.3">
      <c r="A111" t="s">
        <v>316</v>
      </c>
      <c r="B111" t="s">
        <v>317</v>
      </c>
      <c r="C111">
        <v>65</v>
      </c>
      <c r="D111" t="s">
        <v>318</v>
      </c>
    </row>
    <row r="112" spans="1:4" x14ac:dyDescent="0.3">
      <c r="A112" t="s">
        <v>319</v>
      </c>
      <c r="B112" t="s">
        <v>317</v>
      </c>
      <c r="C112">
        <v>65</v>
      </c>
      <c r="D112" t="s">
        <v>320</v>
      </c>
    </row>
    <row r="113" spans="1:4" x14ac:dyDescent="0.3">
      <c r="A113" t="s">
        <v>321</v>
      </c>
      <c r="B113" t="s">
        <v>322</v>
      </c>
      <c r="C113">
        <v>66</v>
      </c>
      <c r="D113" t="s">
        <v>323</v>
      </c>
    </row>
    <row r="114" spans="1:4" x14ac:dyDescent="0.3">
      <c r="A114" t="s">
        <v>324</v>
      </c>
      <c r="B114" t="s">
        <v>325</v>
      </c>
      <c r="C114">
        <v>67</v>
      </c>
      <c r="D114" t="s">
        <v>326</v>
      </c>
    </row>
    <row r="115" spans="1:4" x14ac:dyDescent="0.3">
      <c r="A115" t="s">
        <v>327</v>
      </c>
      <c r="B115" t="s">
        <v>328</v>
      </c>
      <c r="C115">
        <v>68</v>
      </c>
      <c r="D115" t="s">
        <v>329</v>
      </c>
    </row>
    <row r="116" spans="1:4" x14ac:dyDescent="0.3">
      <c r="A116" t="s">
        <v>330</v>
      </c>
      <c r="B116" t="s">
        <v>331</v>
      </c>
      <c r="C116">
        <v>69</v>
      </c>
      <c r="D116" t="s">
        <v>332</v>
      </c>
    </row>
    <row r="117" spans="1:4" x14ac:dyDescent="0.3">
      <c r="A117" t="s">
        <v>333</v>
      </c>
      <c r="B117" t="s">
        <v>331</v>
      </c>
      <c r="C117">
        <v>69</v>
      </c>
      <c r="D117" t="s">
        <v>334</v>
      </c>
    </row>
    <row r="118" spans="1:4" x14ac:dyDescent="0.3">
      <c r="A118" t="s">
        <v>335</v>
      </c>
      <c r="B118" t="s">
        <v>336</v>
      </c>
      <c r="C118">
        <v>70</v>
      </c>
      <c r="D118" t="s">
        <v>337</v>
      </c>
    </row>
    <row r="119" spans="1:4" x14ac:dyDescent="0.3">
      <c r="A119" t="s">
        <v>338</v>
      </c>
      <c r="B119" t="s">
        <v>339</v>
      </c>
      <c r="C119">
        <v>71</v>
      </c>
      <c r="D119" t="s">
        <v>340</v>
      </c>
    </row>
    <row r="120" spans="1:4" x14ac:dyDescent="0.3">
      <c r="A120" t="s">
        <v>341</v>
      </c>
      <c r="B120" t="s">
        <v>342</v>
      </c>
      <c r="C120">
        <v>72</v>
      </c>
      <c r="D120" t="s">
        <v>343</v>
      </c>
    </row>
    <row r="121" spans="1:4" x14ac:dyDescent="0.3">
      <c r="A121" t="s">
        <v>565</v>
      </c>
      <c r="B121" t="s">
        <v>344</v>
      </c>
      <c r="C121">
        <v>73</v>
      </c>
      <c r="D121" t="s">
        <v>345</v>
      </c>
    </row>
    <row r="122" spans="1:4" x14ac:dyDescent="0.3">
      <c r="A122" t="s">
        <v>347</v>
      </c>
      <c r="B122" t="s">
        <v>348</v>
      </c>
      <c r="C122">
        <v>74</v>
      </c>
      <c r="D122" t="s">
        <v>349</v>
      </c>
    </row>
    <row r="123" spans="1:4" x14ac:dyDescent="0.3">
      <c r="A123" t="s">
        <v>350</v>
      </c>
      <c r="B123" t="s">
        <v>352</v>
      </c>
      <c r="C123">
        <v>75</v>
      </c>
      <c r="D123" t="s">
        <v>353</v>
      </c>
    </row>
    <row r="124" spans="1:4" x14ac:dyDescent="0.3">
      <c r="A124" t="s">
        <v>351</v>
      </c>
      <c r="B124" t="s">
        <v>352</v>
      </c>
      <c r="C124">
        <v>75</v>
      </c>
      <c r="D124" t="s">
        <v>100</v>
      </c>
    </row>
    <row r="125" spans="1:4" x14ac:dyDescent="0.3">
      <c r="A125" t="s">
        <v>354</v>
      </c>
      <c r="B125" t="s">
        <v>355</v>
      </c>
      <c r="C125">
        <v>76</v>
      </c>
      <c r="D125" t="s">
        <v>356</v>
      </c>
    </row>
    <row r="126" spans="1:4" x14ac:dyDescent="0.3">
      <c r="A126" t="s">
        <v>357</v>
      </c>
      <c r="B126" t="s">
        <v>358</v>
      </c>
      <c r="C126">
        <v>77</v>
      </c>
      <c r="D126" t="s">
        <v>359</v>
      </c>
    </row>
    <row r="127" spans="1:4" x14ac:dyDescent="0.3">
      <c r="A127" t="s">
        <v>360</v>
      </c>
      <c r="B127" t="s">
        <v>361</v>
      </c>
      <c r="C127">
        <v>78</v>
      </c>
      <c r="D127" t="s">
        <v>362</v>
      </c>
    </row>
    <row r="128" spans="1:4" x14ac:dyDescent="0.3">
      <c r="A128" t="s">
        <v>363</v>
      </c>
      <c r="B128" t="s">
        <v>364</v>
      </c>
      <c r="C128">
        <v>79</v>
      </c>
      <c r="D128" t="s">
        <v>362</v>
      </c>
    </row>
    <row r="129" spans="1:4" x14ac:dyDescent="0.3">
      <c r="A129" t="s">
        <v>365</v>
      </c>
      <c r="B129" t="s">
        <v>366</v>
      </c>
      <c r="C129">
        <v>80</v>
      </c>
      <c r="D129" t="s">
        <v>367</v>
      </c>
    </row>
    <row r="130" spans="1:4" x14ac:dyDescent="0.3">
      <c r="A130" t="s">
        <v>368</v>
      </c>
      <c r="B130" t="s">
        <v>369</v>
      </c>
      <c r="C130">
        <v>81</v>
      </c>
      <c r="D130" t="s">
        <v>370</v>
      </c>
    </row>
    <row r="131" spans="1:4" x14ac:dyDescent="0.3">
      <c r="A131" t="s">
        <v>371</v>
      </c>
      <c r="B131" t="s">
        <v>372</v>
      </c>
      <c r="C131">
        <v>82</v>
      </c>
      <c r="D131" t="s">
        <v>373</v>
      </c>
    </row>
    <row r="132" spans="1:4" x14ac:dyDescent="0.3">
      <c r="A132" t="s">
        <v>374</v>
      </c>
      <c r="B132" t="s">
        <v>372</v>
      </c>
      <c r="C132">
        <v>82</v>
      </c>
      <c r="D132" t="s">
        <v>375</v>
      </c>
    </row>
    <row r="133" spans="1:4" x14ac:dyDescent="0.3">
      <c r="A133" t="s">
        <v>376</v>
      </c>
      <c r="B133" t="s">
        <v>372</v>
      </c>
      <c r="C133">
        <v>82</v>
      </c>
      <c r="D133" t="s">
        <v>377</v>
      </c>
    </row>
    <row r="134" spans="1:4" x14ac:dyDescent="0.3">
      <c r="A134" t="s">
        <v>378</v>
      </c>
      <c r="B134" t="s">
        <v>379</v>
      </c>
      <c r="C134">
        <v>83</v>
      </c>
      <c r="D134" t="s">
        <v>375</v>
      </c>
    </row>
    <row r="135" spans="1:4" x14ac:dyDescent="0.3">
      <c r="A135" t="s">
        <v>380</v>
      </c>
      <c r="B135" t="s">
        <v>379</v>
      </c>
      <c r="C135">
        <v>83</v>
      </c>
      <c r="D135" t="s">
        <v>373</v>
      </c>
    </row>
    <row r="136" spans="1:4" x14ac:dyDescent="0.3">
      <c r="A136" t="s">
        <v>381</v>
      </c>
      <c r="B136" t="s">
        <v>379</v>
      </c>
      <c r="C136">
        <v>83</v>
      </c>
      <c r="D136" t="s">
        <v>377</v>
      </c>
    </row>
    <row r="137" spans="1:4" x14ac:dyDescent="0.3">
      <c r="A137" t="s">
        <v>382</v>
      </c>
      <c r="B137" t="s">
        <v>383</v>
      </c>
      <c r="C137">
        <v>84</v>
      </c>
      <c r="D137" t="s">
        <v>373</v>
      </c>
    </row>
    <row r="138" spans="1:4" x14ac:dyDescent="0.3">
      <c r="A138" t="s">
        <v>384</v>
      </c>
      <c r="B138" t="s">
        <v>383</v>
      </c>
      <c r="C138">
        <v>84</v>
      </c>
      <c r="D138" t="s">
        <v>385</v>
      </c>
    </row>
    <row r="139" spans="1:4" x14ac:dyDescent="0.3">
      <c r="A139" t="s">
        <v>386</v>
      </c>
      <c r="B139" t="s">
        <v>383</v>
      </c>
      <c r="C139">
        <v>84</v>
      </c>
      <c r="D139" t="s">
        <v>387</v>
      </c>
    </row>
    <row r="140" spans="1:4" x14ac:dyDescent="0.3">
      <c r="A140" t="s">
        <v>388</v>
      </c>
      <c r="B140" t="s">
        <v>389</v>
      </c>
      <c r="C140">
        <v>85</v>
      </c>
      <c r="D140" t="s">
        <v>390</v>
      </c>
    </row>
    <row r="141" spans="1:4" x14ac:dyDescent="0.3">
      <c r="A141" t="s">
        <v>537</v>
      </c>
      <c r="B141" t="s">
        <v>389</v>
      </c>
      <c r="C141">
        <v>85</v>
      </c>
      <c r="D141" t="s">
        <v>538</v>
      </c>
    </row>
    <row r="142" spans="1:4" x14ac:dyDescent="0.3">
      <c r="A142" t="s">
        <v>391</v>
      </c>
      <c r="B142" t="s">
        <v>392</v>
      </c>
      <c r="C142">
        <v>86</v>
      </c>
      <c r="D142" t="s">
        <v>393</v>
      </c>
    </row>
    <row r="143" spans="1:4" x14ac:dyDescent="0.3">
      <c r="A143" t="s">
        <v>394</v>
      </c>
      <c r="B143" t="s">
        <v>395</v>
      </c>
      <c r="C143">
        <v>87</v>
      </c>
      <c r="D143" t="s">
        <v>396</v>
      </c>
    </row>
    <row r="144" spans="1:4" x14ac:dyDescent="0.3">
      <c r="A144" t="s">
        <v>397</v>
      </c>
      <c r="B144" t="s">
        <v>398</v>
      </c>
      <c r="C144">
        <v>88</v>
      </c>
      <c r="D144" t="s">
        <v>399</v>
      </c>
    </row>
    <row r="145" spans="1:4" x14ac:dyDescent="0.3">
      <c r="A145" t="s">
        <v>400</v>
      </c>
      <c r="B145" t="s">
        <v>398</v>
      </c>
      <c r="C145">
        <v>88</v>
      </c>
      <c r="D145" t="s">
        <v>401</v>
      </c>
    </row>
    <row r="146" spans="1:4" x14ac:dyDescent="0.3">
      <c r="A146" t="s">
        <v>402</v>
      </c>
      <c r="B146" t="s">
        <v>403</v>
      </c>
      <c r="C146">
        <v>89</v>
      </c>
      <c r="D146" t="s">
        <v>404</v>
      </c>
    </row>
    <row r="147" spans="1:4" x14ac:dyDescent="0.3">
      <c r="A147" t="s">
        <v>405</v>
      </c>
      <c r="B147" t="s">
        <v>406</v>
      </c>
      <c r="C147">
        <v>90</v>
      </c>
      <c r="D147" t="s">
        <v>407</v>
      </c>
    </row>
    <row r="148" spans="1:4" x14ac:dyDescent="0.3">
      <c r="A148" t="s">
        <v>408</v>
      </c>
      <c r="B148" t="s">
        <v>406</v>
      </c>
      <c r="C148">
        <v>90</v>
      </c>
      <c r="D148" t="s">
        <v>409</v>
      </c>
    </row>
    <row r="149" spans="1:4" x14ac:dyDescent="0.3">
      <c r="A149" t="s">
        <v>412</v>
      </c>
      <c r="B149" t="s">
        <v>413</v>
      </c>
      <c r="C149">
        <v>91</v>
      </c>
      <c r="D149" t="s">
        <v>414</v>
      </c>
    </row>
    <row r="150" spans="1:4" x14ac:dyDescent="0.3">
      <c r="A150" t="s">
        <v>555</v>
      </c>
      <c r="B150" t="s">
        <v>415</v>
      </c>
      <c r="C150">
        <v>92</v>
      </c>
      <c r="D150" t="s">
        <v>416</v>
      </c>
    </row>
    <row r="151" spans="1:4" x14ac:dyDescent="0.3">
      <c r="A151" t="s">
        <v>609</v>
      </c>
      <c r="B151" t="s">
        <v>418</v>
      </c>
      <c r="C151">
        <v>93</v>
      </c>
      <c r="D151" t="s">
        <v>174</v>
      </c>
    </row>
    <row r="152" spans="1:4" x14ac:dyDescent="0.3">
      <c r="A152" t="s">
        <v>417</v>
      </c>
      <c r="B152" t="s">
        <v>418</v>
      </c>
      <c r="C152">
        <v>93</v>
      </c>
      <c r="D152" t="s">
        <v>419</v>
      </c>
    </row>
    <row r="153" spans="1:4" x14ac:dyDescent="0.3">
      <c r="A153" t="s">
        <v>420</v>
      </c>
      <c r="B153" t="s">
        <v>421</v>
      </c>
      <c r="C153">
        <v>94</v>
      </c>
      <c r="D153" t="s">
        <v>422</v>
      </c>
    </row>
    <row r="154" spans="1:4" x14ac:dyDescent="0.3">
      <c r="A154" t="s">
        <v>423</v>
      </c>
      <c r="B154" t="s">
        <v>421</v>
      </c>
      <c r="C154">
        <v>94</v>
      </c>
      <c r="D154" t="s">
        <v>424</v>
      </c>
    </row>
    <row r="155" spans="1:4" x14ac:dyDescent="0.3">
      <c r="A155" t="s">
        <v>425</v>
      </c>
      <c r="B155" t="s">
        <v>426</v>
      </c>
      <c r="C155">
        <v>95</v>
      </c>
      <c r="D155" t="s">
        <v>427</v>
      </c>
    </row>
    <row r="156" spans="1:4" x14ac:dyDescent="0.3">
      <c r="A156" t="s">
        <v>428</v>
      </c>
      <c r="B156" t="s">
        <v>429</v>
      </c>
      <c r="C156">
        <v>96</v>
      </c>
      <c r="D156" t="s">
        <v>430</v>
      </c>
    </row>
    <row r="157" spans="1:4" x14ac:dyDescent="0.3">
      <c r="A157" t="s">
        <v>726</v>
      </c>
      <c r="B157" t="s">
        <v>433</v>
      </c>
      <c r="C157">
        <v>97</v>
      </c>
      <c r="D157" t="s">
        <v>738</v>
      </c>
    </row>
    <row r="158" spans="1:4" x14ac:dyDescent="0.3">
      <c r="A158" t="s">
        <v>432</v>
      </c>
      <c r="B158" t="s">
        <v>433</v>
      </c>
      <c r="C158">
        <v>97</v>
      </c>
      <c r="D158" t="s">
        <v>434</v>
      </c>
    </row>
    <row r="159" spans="1:4" x14ac:dyDescent="0.3">
      <c r="A159" t="s">
        <v>437</v>
      </c>
      <c r="B159" t="s">
        <v>435</v>
      </c>
      <c r="C159">
        <v>98</v>
      </c>
      <c r="D159" t="s">
        <v>436</v>
      </c>
    </row>
    <row r="160" spans="1:4" x14ac:dyDescent="0.3">
      <c r="A160" t="s">
        <v>438</v>
      </c>
      <c r="B160" t="s">
        <v>439</v>
      </c>
      <c r="C160">
        <v>99</v>
      </c>
      <c r="D160" t="s">
        <v>440</v>
      </c>
    </row>
    <row r="161" spans="1:4" x14ac:dyDescent="0.3">
      <c r="A161" t="s">
        <v>441</v>
      </c>
      <c r="B161" t="s">
        <v>439</v>
      </c>
      <c r="C161">
        <v>99</v>
      </c>
      <c r="D161" t="s">
        <v>442</v>
      </c>
    </row>
    <row r="162" spans="1:4" x14ac:dyDescent="0.3">
      <c r="A162" t="s">
        <v>443</v>
      </c>
      <c r="B162" t="s">
        <v>444</v>
      </c>
      <c r="C162">
        <v>100</v>
      </c>
      <c r="D162" t="s">
        <v>445</v>
      </c>
    </row>
    <row r="163" spans="1:4" x14ac:dyDescent="0.3">
      <c r="A163" t="s">
        <v>446</v>
      </c>
      <c r="B163" t="s">
        <v>447</v>
      </c>
      <c r="C163">
        <v>101</v>
      </c>
      <c r="D163" t="s">
        <v>448</v>
      </c>
    </row>
    <row r="164" spans="1:4" x14ac:dyDescent="0.3">
      <c r="A164" t="s">
        <v>465</v>
      </c>
      <c r="B164" t="s">
        <v>450</v>
      </c>
      <c r="C164">
        <v>102</v>
      </c>
      <c r="D164" t="s">
        <v>466</v>
      </c>
    </row>
    <row r="165" spans="1:4" x14ac:dyDescent="0.3">
      <c r="A165" t="s">
        <v>449</v>
      </c>
      <c r="B165" t="s">
        <v>450</v>
      </c>
      <c r="C165">
        <v>102</v>
      </c>
      <c r="D165" t="s">
        <v>451</v>
      </c>
    </row>
    <row r="166" spans="1:4" x14ac:dyDescent="0.3">
      <c r="A166" t="s">
        <v>467</v>
      </c>
      <c r="B166" t="s">
        <v>453</v>
      </c>
      <c r="C166">
        <v>103</v>
      </c>
      <c r="D166" t="s">
        <v>466</v>
      </c>
    </row>
    <row r="167" spans="1:4" x14ac:dyDescent="0.3">
      <c r="A167" t="s">
        <v>452</v>
      </c>
      <c r="B167" t="s">
        <v>453</v>
      </c>
      <c r="C167">
        <v>103</v>
      </c>
      <c r="D167" t="s">
        <v>451</v>
      </c>
    </row>
    <row r="168" spans="1:4" x14ac:dyDescent="0.3">
      <c r="A168" t="s">
        <v>454</v>
      </c>
      <c r="B168" t="s">
        <v>455</v>
      </c>
      <c r="C168">
        <v>104</v>
      </c>
      <c r="D168" t="s">
        <v>456</v>
      </c>
    </row>
    <row r="169" spans="1:4" x14ac:dyDescent="0.3">
      <c r="A169" t="s">
        <v>459</v>
      </c>
      <c r="B169" t="s">
        <v>458</v>
      </c>
      <c r="C169">
        <v>105</v>
      </c>
      <c r="D169" t="s">
        <v>457</v>
      </c>
    </row>
    <row r="170" spans="1:4" x14ac:dyDescent="0.3">
      <c r="A170" t="s">
        <v>460</v>
      </c>
      <c r="B170" t="s">
        <v>461</v>
      </c>
      <c r="C170">
        <v>106</v>
      </c>
      <c r="D170" t="s">
        <v>462</v>
      </c>
    </row>
    <row r="171" spans="1:4" x14ac:dyDescent="0.3">
      <c r="A171" t="s">
        <v>463</v>
      </c>
      <c r="B171" t="s">
        <v>461</v>
      </c>
      <c r="C171">
        <v>106</v>
      </c>
      <c r="D171" t="s">
        <v>464</v>
      </c>
    </row>
    <row r="172" spans="1:4" x14ac:dyDescent="0.3">
      <c r="A172" t="s">
        <v>468</v>
      </c>
      <c r="B172" t="s">
        <v>469</v>
      </c>
      <c r="C172">
        <v>107</v>
      </c>
      <c r="D172" t="s">
        <v>312</v>
      </c>
    </row>
    <row r="173" spans="1:4" x14ac:dyDescent="0.3">
      <c r="A173" t="s">
        <v>470</v>
      </c>
      <c r="B173" t="s">
        <v>471</v>
      </c>
      <c r="C173">
        <v>108</v>
      </c>
      <c r="D173" t="s">
        <v>472</v>
      </c>
    </row>
    <row r="174" spans="1:4" x14ac:dyDescent="0.3">
      <c r="A174" t="s">
        <v>473</v>
      </c>
      <c r="B174" t="s">
        <v>471</v>
      </c>
      <c r="C174">
        <v>108</v>
      </c>
      <c r="D174" t="s">
        <v>474</v>
      </c>
    </row>
    <row r="175" spans="1:4" x14ac:dyDescent="0.3">
      <c r="A175" t="s">
        <v>475</v>
      </c>
      <c r="B175" t="s">
        <v>476</v>
      </c>
      <c r="C175">
        <v>109</v>
      </c>
      <c r="D175" t="s">
        <v>477</v>
      </c>
    </row>
    <row r="176" spans="1:4" x14ac:dyDescent="0.3">
      <c r="A176" t="s">
        <v>478</v>
      </c>
      <c r="B176" t="s">
        <v>479</v>
      </c>
      <c r="C176">
        <v>110</v>
      </c>
      <c r="D176" t="s">
        <v>480</v>
      </c>
    </row>
    <row r="177" spans="1:4" x14ac:dyDescent="0.3">
      <c r="A177" t="s">
        <v>481</v>
      </c>
      <c r="B177" t="s">
        <v>482</v>
      </c>
      <c r="C177">
        <v>111</v>
      </c>
      <c r="D177" t="s">
        <v>483</v>
      </c>
    </row>
    <row r="178" spans="1:4" x14ac:dyDescent="0.3">
      <c r="A178" t="s">
        <v>484</v>
      </c>
      <c r="B178" t="s">
        <v>482</v>
      </c>
      <c r="C178">
        <v>111</v>
      </c>
      <c r="D178" t="s">
        <v>485</v>
      </c>
    </row>
    <row r="179" spans="1:4" x14ac:dyDescent="0.3">
      <c r="A179" t="s">
        <v>486</v>
      </c>
      <c r="B179" t="s">
        <v>487</v>
      </c>
      <c r="C179">
        <v>112</v>
      </c>
      <c r="D179" t="s">
        <v>488</v>
      </c>
    </row>
    <row r="180" spans="1:4" x14ac:dyDescent="0.3">
      <c r="A180" t="s">
        <v>489</v>
      </c>
      <c r="B180" t="s">
        <v>496</v>
      </c>
      <c r="C180">
        <v>113</v>
      </c>
      <c r="D180" t="s">
        <v>490</v>
      </c>
    </row>
    <row r="181" spans="1:4" x14ac:dyDescent="0.3">
      <c r="A181" t="s">
        <v>491</v>
      </c>
      <c r="B181" t="s">
        <v>496</v>
      </c>
      <c r="C181">
        <v>113</v>
      </c>
      <c r="D181" t="s">
        <v>492</v>
      </c>
    </row>
    <row r="182" spans="1:4" x14ac:dyDescent="0.3">
      <c r="A182" t="s">
        <v>686</v>
      </c>
      <c r="B182" t="s">
        <v>494</v>
      </c>
      <c r="C182">
        <v>114</v>
      </c>
      <c r="D182" t="s">
        <v>676</v>
      </c>
    </row>
    <row r="183" spans="1:4" x14ac:dyDescent="0.3">
      <c r="A183" t="s">
        <v>493</v>
      </c>
      <c r="B183" t="s">
        <v>494</v>
      </c>
      <c r="C183">
        <v>114</v>
      </c>
      <c r="D183" t="s">
        <v>495</v>
      </c>
    </row>
    <row r="184" spans="1:4" x14ac:dyDescent="0.3">
      <c r="A184" t="s">
        <v>499</v>
      </c>
      <c r="B184" t="s">
        <v>497</v>
      </c>
      <c r="C184">
        <v>115</v>
      </c>
      <c r="D184" t="s">
        <v>498</v>
      </c>
    </row>
    <row r="185" spans="1:4" x14ac:dyDescent="0.3">
      <c r="A185" t="s">
        <v>503</v>
      </c>
      <c r="B185" t="s">
        <v>502</v>
      </c>
      <c r="C185">
        <v>116</v>
      </c>
      <c r="D185" t="s">
        <v>500</v>
      </c>
    </row>
    <row r="186" spans="1:4" x14ac:dyDescent="0.3">
      <c r="A186" t="s">
        <v>504</v>
      </c>
      <c r="B186" t="s">
        <v>502</v>
      </c>
      <c r="C186">
        <v>116</v>
      </c>
      <c r="D186" t="s">
        <v>501</v>
      </c>
    </row>
    <row r="187" spans="1:4" x14ac:dyDescent="0.3">
      <c r="A187" t="s">
        <v>505</v>
      </c>
      <c r="B187" t="s">
        <v>502</v>
      </c>
      <c r="C187">
        <v>116</v>
      </c>
      <c r="D187" t="s">
        <v>687</v>
      </c>
    </row>
    <row r="188" spans="1:4" x14ac:dyDescent="0.3">
      <c r="A188" t="s">
        <v>508</v>
      </c>
      <c r="B188" t="s">
        <v>506</v>
      </c>
      <c r="C188">
        <v>117</v>
      </c>
      <c r="D188" t="s">
        <v>500</v>
      </c>
    </row>
    <row r="189" spans="1:4" x14ac:dyDescent="0.3">
      <c r="A189" t="s">
        <v>509</v>
      </c>
      <c r="B189" t="s">
        <v>506</v>
      </c>
      <c r="C189">
        <v>117</v>
      </c>
      <c r="D189" t="s">
        <v>507</v>
      </c>
    </row>
    <row r="190" spans="1:4" x14ac:dyDescent="0.3">
      <c r="A190" t="s">
        <v>514</v>
      </c>
      <c r="B190" t="s">
        <v>512</v>
      </c>
      <c r="C190">
        <v>118</v>
      </c>
      <c r="D190" t="s">
        <v>513</v>
      </c>
    </row>
    <row r="191" spans="1:4" x14ac:dyDescent="0.3">
      <c r="A191" t="s">
        <v>515</v>
      </c>
      <c r="B191" t="s">
        <v>516</v>
      </c>
      <c r="C191">
        <v>119</v>
      </c>
      <c r="D191" t="s">
        <v>517</v>
      </c>
    </row>
    <row r="192" spans="1:4" x14ac:dyDescent="0.3">
      <c r="A192" t="s">
        <v>518</v>
      </c>
      <c r="B192" t="s">
        <v>516</v>
      </c>
      <c r="C192">
        <v>119</v>
      </c>
      <c r="D192" t="s">
        <v>519</v>
      </c>
    </row>
    <row r="193" spans="1:4" x14ac:dyDescent="0.3">
      <c r="A193" t="s">
        <v>520</v>
      </c>
      <c r="B193" t="s">
        <v>521</v>
      </c>
      <c r="C193">
        <v>120</v>
      </c>
      <c r="D193" t="s">
        <v>522</v>
      </c>
    </row>
    <row r="194" spans="1:4" x14ac:dyDescent="0.3">
      <c r="A194" t="s">
        <v>523</v>
      </c>
      <c r="B194" t="s">
        <v>521</v>
      </c>
      <c r="C194">
        <v>120</v>
      </c>
      <c r="D194" t="s">
        <v>524</v>
      </c>
    </row>
    <row r="195" spans="1:4" x14ac:dyDescent="0.3">
      <c r="A195" t="s">
        <v>525</v>
      </c>
      <c r="B195" t="s">
        <v>526</v>
      </c>
      <c r="C195">
        <v>121</v>
      </c>
      <c r="D195" t="s">
        <v>527</v>
      </c>
    </row>
    <row r="196" spans="1:4" x14ac:dyDescent="0.3">
      <c r="A196" t="s">
        <v>528</v>
      </c>
      <c r="B196" t="s">
        <v>529</v>
      </c>
      <c r="C196">
        <v>122</v>
      </c>
      <c r="D196" t="s">
        <v>620</v>
      </c>
    </row>
    <row r="197" spans="1:4" x14ac:dyDescent="0.3">
      <c r="A197" t="s">
        <v>530</v>
      </c>
      <c r="B197" t="s">
        <v>529</v>
      </c>
      <c r="C197">
        <v>122</v>
      </c>
      <c r="D197" t="s">
        <v>531</v>
      </c>
    </row>
    <row r="198" spans="1:4" x14ac:dyDescent="0.3">
      <c r="A198" t="s">
        <v>532</v>
      </c>
      <c r="B198" t="s">
        <v>533</v>
      </c>
      <c r="C198">
        <v>123</v>
      </c>
      <c r="D198" t="s">
        <v>534</v>
      </c>
    </row>
    <row r="199" spans="1:4" x14ac:dyDescent="0.3">
      <c r="A199" t="s">
        <v>535</v>
      </c>
      <c r="B199" t="s">
        <v>536</v>
      </c>
      <c r="C199">
        <v>124</v>
      </c>
      <c r="D199" t="s">
        <v>534</v>
      </c>
    </row>
    <row r="200" spans="1:4" x14ac:dyDescent="0.3">
      <c r="A200" t="s">
        <v>539</v>
      </c>
      <c r="B200" t="s">
        <v>540</v>
      </c>
      <c r="C200">
        <v>125</v>
      </c>
      <c r="D200" t="s">
        <v>541</v>
      </c>
    </row>
    <row r="201" spans="1:4" x14ac:dyDescent="0.3">
      <c r="A201" t="s">
        <v>655</v>
      </c>
      <c r="B201" t="s">
        <v>549</v>
      </c>
      <c r="C201">
        <v>126</v>
      </c>
      <c r="D201" t="s">
        <v>550</v>
      </c>
    </row>
    <row r="202" spans="1:4" x14ac:dyDescent="0.3">
      <c r="A202" t="s">
        <v>557</v>
      </c>
      <c r="B202" t="s">
        <v>551</v>
      </c>
      <c r="C202">
        <v>127</v>
      </c>
      <c r="D202" t="s">
        <v>558</v>
      </c>
    </row>
    <row r="203" spans="1:4" x14ac:dyDescent="0.3">
      <c r="A203" t="s">
        <v>552</v>
      </c>
      <c r="B203" t="s">
        <v>553</v>
      </c>
      <c r="C203">
        <v>128</v>
      </c>
      <c r="D203" t="s">
        <v>554</v>
      </c>
    </row>
    <row r="204" spans="1:4" x14ac:dyDescent="0.3">
      <c r="A204" t="s">
        <v>566</v>
      </c>
      <c r="B204" t="s">
        <v>567</v>
      </c>
      <c r="C204">
        <v>129</v>
      </c>
      <c r="D204" t="s">
        <v>568</v>
      </c>
    </row>
    <row r="205" spans="1:4" x14ac:dyDescent="0.3">
      <c r="A205" t="s">
        <v>569</v>
      </c>
      <c r="B205" t="s">
        <v>570</v>
      </c>
      <c r="C205">
        <v>130</v>
      </c>
      <c r="D205" t="s">
        <v>571</v>
      </c>
    </row>
    <row r="206" spans="1:4" x14ac:dyDescent="0.3">
      <c r="A206" t="s">
        <v>572</v>
      </c>
      <c r="B206" t="s">
        <v>570</v>
      </c>
      <c r="C206">
        <v>130</v>
      </c>
      <c r="D206" t="s">
        <v>573</v>
      </c>
    </row>
    <row r="207" spans="1:4" x14ac:dyDescent="0.3">
      <c r="A207" t="s">
        <v>574</v>
      </c>
      <c r="B207" t="s">
        <v>570</v>
      </c>
      <c r="C207">
        <v>130</v>
      </c>
      <c r="D207" t="s">
        <v>575</v>
      </c>
    </row>
    <row r="208" spans="1:4" x14ac:dyDescent="0.3">
      <c r="A208" t="s">
        <v>576</v>
      </c>
      <c r="B208" t="s">
        <v>577</v>
      </c>
      <c r="C208">
        <v>131</v>
      </c>
      <c r="D208" t="s">
        <v>578</v>
      </c>
    </row>
    <row r="209" spans="1:4" x14ac:dyDescent="0.3">
      <c r="A209" t="s">
        <v>579</v>
      </c>
      <c r="B209" t="s">
        <v>577</v>
      </c>
      <c r="C209">
        <v>131</v>
      </c>
      <c r="D209" t="s">
        <v>580</v>
      </c>
    </row>
    <row r="210" spans="1:4" x14ac:dyDescent="0.3">
      <c r="A210" t="s">
        <v>581</v>
      </c>
      <c r="B210" t="s">
        <v>583</v>
      </c>
      <c r="C210">
        <v>132</v>
      </c>
      <c r="D210" t="s">
        <v>582</v>
      </c>
    </row>
    <row r="211" spans="1:4" x14ac:dyDescent="0.3">
      <c r="A211" t="s">
        <v>584</v>
      </c>
      <c r="B211" t="s">
        <v>585</v>
      </c>
      <c r="C211">
        <v>133</v>
      </c>
      <c r="D211" t="s">
        <v>586</v>
      </c>
    </row>
    <row r="212" spans="1:4" x14ac:dyDescent="0.3">
      <c r="A212" t="s">
        <v>587</v>
      </c>
      <c r="B212" t="s">
        <v>588</v>
      </c>
      <c r="C212">
        <v>134</v>
      </c>
      <c r="D212" t="s">
        <v>589</v>
      </c>
    </row>
    <row r="213" spans="1:4" x14ac:dyDescent="0.3">
      <c r="A213" t="s">
        <v>590</v>
      </c>
      <c r="B213" t="s">
        <v>591</v>
      </c>
      <c r="C213">
        <v>135</v>
      </c>
      <c r="D213" t="s">
        <v>592</v>
      </c>
    </row>
    <row r="214" spans="1:4" x14ac:dyDescent="0.3">
      <c r="A214" t="s">
        <v>593</v>
      </c>
      <c r="B214" t="s">
        <v>594</v>
      </c>
      <c r="C214">
        <v>136</v>
      </c>
      <c r="D214" t="s">
        <v>595</v>
      </c>
    </row>
    <row r="215" spans="1:4" x14ac:dyDescent="0.3">
      <c r="A215" t="s">
        <v>596</v>
      </c>
      <c r="B215" t="s">
        <v>597</v>
      </c>
      <c r="C215">
        <v>137</v>
      </c>
      <c r="D215" t="s">
        <v>598</v>
      </c>
    </row>
    <row r="216" spans="1:4" x14ac:dyDescent="0.3">
      <c r="A216" t="s">
        <v>599</v>
      </c>
      <c r="B216" t="s">
        <v>597</v>
      </c>
      <c r="C216">
        <v>137</v>
      </c>
      <c r="D216" t="s">
        <v>600</v>
      </c>
    </row>
    <row r="217" spans="1:4" x14ac:dyDescent="0.3">
      <c r="A217" t="s">
        <v>601</v>
      </c>
      <c r="B217" t="s">
        <v>602</v>
      </c>
      <c r="C217">
        <v>138</v>
      </c>
      <c r="D217" t="s">
        <v>608</v>
      </c>
    </row>
    <row r="218" spans="1:4" x14ac:dyDescent="0.3">
      <c r="A218" t="s">
        <v>734</v>
      </c>
      <c r="B218" t="s">
        <v>604</v>
      </c>
      <c r="C218">
        <v>139</v>
      </c>
      <c r="D218" t="s">
        <v>739</v>
      </c>
    </row>
    <row r="219" spans="1:4" x14ac:dyDescent="0.3">
      <c r="A219" t="s">
        <v>603</v>
      </c>
      <c r="B219" t="s">
        <v>604</v>
      </c>
      <c r="C219">
        <v>139</v>
      </c>
      <c r="D219" t="s">
        <v>605</v>
      </c>
    </row>
    <row r="220" spans="1:4" x14ac:dyDescent="0.3">
      <c r="A220" t="s">
        <v>606</v>
      </c>
      <c r="B220" t="s">
        <v>607</v>
      </c>
      <c r="C220">
        <v>140</v>
      </c>
      <c r="D220" t="s">
        <v>605</v>
      </c>
    </row>
    <row r="221" spans="1:4" x14ac:dyDescent="0.3">
      <c r="A221" t="s">
        <v>654</v>
      </c>
      <c r="B221" t="s">
        <v>610</v>
      </c>
      <c r="C221">
        <v>141</v>
      </c>
      <c r="D221" t="s">
        <v>611</v>
      </c>
    </row>
    <row r="222" spans="1:4" x14ac:dyDescent="0.3">
      <c r="A222" t="s">
        <v>613</v>
      </c>
      <c r="B222" t="s">
        <v>614</v>
      </c>
      <c r="C222">
        <v>142</v>
      </c>
      <c r="D222" t="s">
        <v>619</v>
      </c>
    </row>
    <row r="223" spans="1:4" x14ac:dyDescent="0.3">
      <c r="A223" t="s">
        <v>615</v>
      </c>
      <c r="B223" t="s">
        <v>614</v>
      </c>
      <c r="C223">
        <v>142</v>
      </c>
      <c r="D223" t="s">
        <v>616</v>
      </c>
    </row>
    <row r="224" spans="1:4" x14ac:dyDescent="0.3">
      <c r="A224" t="s">
        <v>617</v>
      </c>
      <c r="B224" t="s">
        <v>614</v>
      </c>
      <c r="C224">
        <v>142</v>
      </c>
      <c r="D224" t="s">
        <v>618</v>
      </c>
    </row>
    <row r="225" spans="1:4" x14ac:dyDescent="0.3">
      <c r="A225" t="s">
        <v>621</v>
      </c>
      <c r="B225" t="s">
        <v>622</v>
      </c>
      <c r="C225">
        <v>143</v>
      </c>
      <c r="D225" t="s">
        <v>623</v>
      </c>
    </row>
    <row r="226" spans="1:4" x14ac:dyDescent="0.3">
      <c r="A226" t="s">
        <v>624</v>
      </c>
      <c r="B226" t="s">
        <v>622</v>
      </c>
      <c r="C226">
        <v>143</v>
      </c>
      <c r="D226" t="s">
        <v>625</v>
      </c>
    </row>
    <row r="227" spans="1:4" x14ac:dyDescent="0.3">
      <c r="A227" t="s">
        <v>626</v>
      </c>
      <c r="B227" t="s">
        <v>627</v>
      </c>
      <c r="C227">
        <v>144</v>
      </c>
      <c r="D227" t="s">
        <v>628</v>
      </c>
    </row>
    <row r="228" spans="1:4" x14ac:dyDescent="0.3">
      <c r="A228" t="s">
        <v>629</v>
      </c>
      <c r="B228" t="s">
        <v>630</v>
      </c>
      <c r="C228">
        <v>145</v>
      </c>
      <c r="D228" t="s">
        <v>631</v>
      </c>
    </row>
    <row r="229" spans="1:4" x14ac:dyDescent="0.3">
      <c r="A229" t="s">
        <v>632</v>
      </c>
      <c r="B229" t="s">
        <v>630</v>
      </c>
      <c r="C229">
        <v>145</v>
      </c>
      <c r="D229" t="s">
        <v>633</v>
      </c>
    </row>
    <row r="230" spans="1:4" x14ac:dyDescent="0.3">
      <c r="A230" t="s">
        <v>656</v>
      </c>
      <c r="B230" t="s">
        <v>150</v>
      </c>
      <c r="C230">
        <v>17</v>
      </c>
      <c r="D230" t="s">
        <v>280</v>
      </c>
    </row>
    <row r="231" spans="1:4" x14ac:dyDescent="0.3">
      <c r="A231" t="s">
        <v>657</v>
      </c>
      <c r="B231" t="s">
        <v>658</v>
      </c>
      <c r="C231">
        <v>146</v>
      </c>
      <c r="D231" t="s">
        <v>659</v>
      </c>
    </row>
    <row r="232" spans="1:4" x14ac:dyDescent="0.3">
      <c r="A232" t="s">
        <v>660</v>
      </c>
      <c r="B232" t="s">
        <v>661</v>
      </c>
      <c r="C232">
        <v>147</v>
      </c>
      <c r="D232" t="s">
        <v>662</v>
      </c>
    </row>
    <row r="233" spans="1:4" x14ac:dyDescent="0.3">
      <c r="A233" t="s">
        <v>663</v>
      </c>
      <c r="B233" t="s">
        <v>664</v>
      </c>
      <c r="C233">
        <v>148</v>
      </c>
      <c r="D233" t="s">
        <v>665</v>
      </c>
    </row>
    <row r="234" spans="1:4" x14ac:dyDescent="0.3">
      <c r="A234" t="s">
        <v>666</v>
      </c>
      <c r="B234" t="s">
        <v>667</v>
      </c>
      <c r="C234">
        <v>149</v>
      </c>
      <c r="D234" t="s">
        <v>665</v>
      </c>
    </row>
    <row r="235" spans="1:4" x14ac:dyDescent="0.3">
      <c r="A235" t="s">
        <v>668</v>
      </c>
      <c r="B235" t="s">
        <v>669</v>
      </c>
      <c r="C235">
        <v>150</v>
      </c>
      <c r="D235" t="s">
        <v>670</v>
      </c>
    </row>
    <row r="236" spans="1:4" x14ac:dyDescent="0.3">
      <c r="A236" t="s">
        <v>671</v>
      </c>
      <c r="B236" t="s">
        <v>672</v>
      </c>
      <c r="C236">
        <v>151</v>
      </c>
      <c r="D236" t="s">
        <v>673</v>
      </c>
    </row>
    <row r="237" spans="1:4" x14ac:dyDescent="0.3">
      <c r="A237" t="s">
        <v>674</v>
      </c>
      <c r="B237" t="s">
        <v>675</v>
      </c>
      <c r="C237">
        <v>152</v>
      </c>
      <c r="D237" t="s">
        <v>676</v>
      </c>
    </row>
    <row r="238" spans="1:4" x14ac:dyDescent="0.3">
      <c r="A238" t="s">
        <v>694</v>
      </c>
      <c r="B238" t="s">
        <v>677</v>
      </c>
      <c r="C238">
        <v>153</v>
      </c>
      <c r="D238" t="s">
        <v>678</v>
      </c>
    </row>
    <row r="239" spans="1:4" x14ac:dyDescent="0.3">
      <c r="A239" t="s">
        <v>679</v>
      </c>
      <c r="B239" t="s">
        <v>677</v>
      </c>
      <c r="C239">
        <v>153</v>
      </c>
      <c r="D239" t="s">
        <v>680</v>
      </c>
    </row>
    <row r="240" spans="1:4" x14ac:dyDescent="0.3">
      <c r="A240" t="s">
        <v>681</v>
      </c>
      <c r="B240" t="s">
        <v>682</v>
      </c>
      <c r="C240">
        <v>154</v>
      </c>
      <c r="D240" t="s">
        <v>683</v>
      </c>
    </row>
    <row r="241" spans="1:4" x14ac:dyDescent="0.3">
      <c r="A241" t="s">
        <v>684</v>
      </c>
      <c r="B241" t="s">
        <v>682</v>
      </c>
      <c r="C241">
        <v>154</v>
      </c>
      <c r="D241" t="s">
        <v>685</v>
      </c>
    </row>
    <row r="242" spans="1:4" x14ac:dyDescent="0.3">
      <c r="A242" t="s">
        <v>706</v>
      </c>
      <c r="B242" t="s">
        <v>707</v>
      </c>
      <c r="C242">
        <v>155</v>
      </c>
      <c r="D242" t="s">
        <v>708</v>
      </c>
    </row>
    <row r="243" spans="1:4" x14ac:dyDescent="0.3">
      <c r="A243" t="s">
        <v>709</v>
      </c>
      <c r="B243" t="s">
        <v>710</v>
      </c>
      <c r="C243">
        <v>156</v>
      </c>
      <c r="D243" t="s">
        <v>711</v>
      </c>
    </row>
    <row r="244" spans="1:4" x14ac:dyDescent="0.3">
      <c r="A244" t="s">
        <v>716</v>
      </c>
      <c r="B244" t="s">
        <v>717</v>
      </c>
      <c r="C244">
        <v>157</v>
      </c>
      <c r="D244" t="s">
        <v>718</v>
      </c>
    </row>
  </sheetData>
  <sortState xmlns:xlrd2="http://schemas.microsoft.com/office/spreadsheetml/2017/richdata2" ref="A2:D288">
    <sortCondition ref="C2:C288"/>
  </sortState>
  <pageMargins left="0.7" right="0.7" top="0.75" bottom="0.75" header="0.3" footer="0.3"/>
  <pageSetup paperSize="9" fitToWidth="0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8"/>
  <sheetViews>
    <sheetView tabSelected="1" topLeftCell="D1" zoomScale="98" zoomScaleNormal="98" workbookViewId="0">
      <selection activeCell="M11" sqref="M11"/>
    </sheetView>
  </sheetViews>
  <sheetFormatPr defaultColWidth="8.77734375" defaultRowHeight="14.4" x14ac:dyDescent="0.3"/>
  <cols>
    <col min="1" max="1" width="24.44140625" customWidth="1"/>
    <col min="2" max="3" width="18.33203125" customWidth="1"/>
    <col min="4" max="4" width="14.88671875" customWidth="1"/>
    <col min="5" max="5" width="20.44140625" customWidth="1"/>
    <col min="6" max="6" width="4" customWidth="1"/>
  </cols>
  <sheetData>
    <row r="1" spans="1:12" x14ac:dyDescent="0.3">
      <c r="A1" s="61" t="s">
        <v>14</v>
      </c>
      <c r="B1" s="63" t="s">
        <v>10</v>
      </c>
      <c r="C1" s="63" t="s">
        <v>11</v>
      </c>
      <c r="D1" s="63" t="s">
        <v>12</v>
      </c>
      <c r="E1" s="64" t="s">
        <v>13</v>
      </c>
      <c r="F1" s="65" t="s">
        <v>15</v>
      </c>
      <c r="G1" s="59" t="s">
        <v>16</v>
      </c>
      <c r="H1" s="59"/>
      <c r="I1" s="59"/>
      <c r="J1" s="59"/>
      <c r="K1" s="59"/>
      <c r="L1" s="59"/>
    </row>
    <row r="2" spans="1:12" x14ac:dyDescent="0.3">
      <c r="A2" s="62"/>
      <c r="B2" s="63"/>
      <c r="C2" s="63"/>
      <c r="D2" s="63"/>
      <c r="E2" s="64"/>
      <c r="F2" s="66"/>
      <c r="G2" s="13">
        <v>1</v>
      </c>
      <c r="H2" s="13">
        <v>2</v>
      </c>
      <c r="I2" s="13">
        <v>3</v>
      </c>
      <c r="J2" s="13">
        <v>4</v>
      </c>
      <c r="K2" s="13">
        <v>5</v>
      </c>
      <c r="L2" s="13">
        <v>6</v>
      </c>
    </row>
    <row r="3" spans="1:12" x14ac:dyDescent="0.3">
      <c r="A3" s="52" t="s">
        <v>20</v>
      </c>
      <c r="B3" s="3" t="s">
        <v>152</v>
      </c>
      <c r="C3" s="3" t="str">
        <f>VLOOKUP(B3,'Members Data'!$A$3:$F$365,2,FALSE)</f>
        <v>Harriett Brice-Burns</v>
      </c>
      <c r="D3" s="3">
        <f>VLOOKUP(B3,'Members Data'!$A$3:$F$365,3,FALSE)</f>
        <v>17</v>
      </c>
      <c r="E3" s="3" t="str">
        <f>VLOOKUP(B3,'Members Data'!$A$3:$F$365,4,FALSE)</f>
        <v>Parkbourne Fantasia</v>
      </c>
      <c r="F3" s="3" t="str">
        <f>IF((LEFT(B3,1)="I"),"J",LEFT(B3,1))</f>
        <v>J</v>
      </c>
      <c r="G3" s="3">
        <v>7</v>
      </c>
      <c r="H3" s="3">
        <v>6</v>
      </c>
      <c r="I3" s="3">
        <v>4</v>
      </c>
      <c r="J3" s="3">
        <v>6</v>
      </c>
      <c r="K3" s="3">
        <v>12</v>
      </c>
      <c r="L3" s="3"/>
    </row>
    <row r="4" spans="1:12" x14ac:dyDescent="0.3">
      <c r="A4" s="53"/>
      <c r="B4" s="3" t="s">
        <v>295</v>
      </c>
      <c r="C4" s="3" t="str">
        <f>VLOOKUP(B4,'Members Data'!$A$3:$F$365,2,FALSE)</f>
        <v>Lacey Haworth</v>
      </c>
      <c r="D4" s="3">
        <f>VLOOKUP(B4,'Members Data'!$A$3:$F$365,3,FALSE)</f>
        <v>59</v>
      </c>
      <c r="E4" s="3" t="str">
        <f>VLOOKUP(B4,'Members Data'!$A$3:$F$365,4,FALSE)</f>
        <v>Jula Golden Halfpenny</v>
      </c>
      <c r="F4" s="3" t="str">
        <f t="shared" ref="F4:F56" si="0">IF((LEFT(B4,1)="I"),"J",LEFT(B4,1))</f>
        <v>J</v>
      </c>
      <c r="G4" s="3">
        <v>6</v>
      </c>
      <c r="H4" s="3">
        <v>7</v>
      </c>
      <c r="I4" s="3">
        <v>1</v>
      </c>
      <c r="J4" s="3">
        <v>7</v>
      </c>
      <c r="K4" s="3">
        <v>8</v>
      </c>
      <c r="L4" s="3"/>
    </row>
    <row r="5" spans="1:12" x14ac:dyDescent="0.3">
      <c r="A5" s="53"/>
      <c r="B5" s="3" t="s">
        <v>391</v>
      </c>
      <c r="C5" s="3" t="str">
        <f>VLOOKUP(B5,'Members Data'!$A$3:$F$365,2,FALSE)</f>
        <v>Ella-Mae Stancliffe</v>
      </c>
      <c r="D5" s="3">
        <f>VLOOKUP(B5,'Members Data'!$A$3:$F$365,3,FALSE)</f>
        <v>86</v>
      </c>
      <c r="E5" s="3" t="str">
        <f>VLOOKUP(B5,'Members Data'!$A$3:$F$365,4,FALSE)</f>
        <v>Castellceri Lyn</v>
      </c>
      <c r="F5" s="3" t="str">
        <f t="shared" si="0"/>
        <v>J</v>
      </c>
      <c r="G5" s="3">
        <v>5</v>
      </c>
      <c r="H5" s="3"/>
      <c r="I5" s="3"/>
      <c r="J5" s="3"/>
      <c r="K5" s="3"/>
      <c r="L5" s="3"/>
    </row>
    <row r="6" spans="1:12" x14ac:dyDescent="0.3">
      <c r="A6" s="53"/>
      <c r="B6" s="3" t="s">
        <v>417</v>
      </c>
      <c r="C6" s="3" t="str">
        <f>VLOOKUP(B6,'Members Data'!$A$3:$F$365,2,FALSE)</f>
        <v>Bella Melling</v>
      </c>
      <c r="D6" s="3">
        <f>VLOOKUP(B6,'Members Data'!$A$3:$F$365,3,FALSE)</f>
        <v>93</v>
      </c>
      <c r="E6" s="3" t="str">
        <f>VLOOKUP(B6,'Members Data'!$A$3:$F$365,4,FALSE)</f>
        <v>Telynau Coppelia</v>
      </c>
      <c r="F6" s="3" t="str">
        <f t="shared" si="0"/>
        <v>J</v>
      </c>
      <c r="G6" s="3">
        <v>4</v>
      </c>
      <c r="H6" s="3"/>
      <c r="I6" s="3"/>
      <c r="J6" s="3"/>
      <c r="K6" s="3"/>
      <c r="L6" s="3"/>
    </row>
    <row r="7" spans="1:12" x14ac:dyDescent="0.3">
      <c r="A7" s="53"/>
      <c r="B7" s="3" t="s">
        <v>636</v>
      </c>
      <c r="C7" s="3" t="str">
        <f>VLOOKUP(B7,'Members Data'!$A$3:$F$365,2,FALSE)</f>
        <v>Dani Phillips</v>
      </c>
      <c r="D7" s="3">
        <f>VLOOKUP(B7,'Members Data'!$A$3:$F$365,3,FALSE)</f>
        <v>63</v>
      </c>
      <c r="E7" s="3" t="str">
        <f>VLOOKUP(B7,'Members Data'!$A$3:$F$365,4,FALSE)</f>
        <v>Forrest Rocky Road</v>
      </c>
      <c r="F7" s="3" t="str">
        <f t="shared" si="0"/>
        <v>j</v>
      </c>
      <c r="G7" s="3">
        <v>1</v>
      </c>
      <c r="H7" s="3">
        <v>3</v>
      </c>
      <c r="I7" s="3"/>
      <c r="J7" s="3">
        <v>4</v>
      </c>
      <c r="K7" s="3">
        <v>6</v>
      </c>
      <c r="L7" s="3"/>
    </row>
    <row r="8" spans="1:12" x14ac:dyDescent="0.3">
      <c r="A8" s="53"/>
      <c r="B8" s="3" t="s">
        <v>634</v>
      </c>
      <c r="C8" s="3" t="str">
        <f>VLOOKUP(B8,'Members Data'!$A$3:$F$365,2,FALSE)</f>
        <v>Bella Melling</v>
      </c>
      <c r="D8" s="3">
        <f>VLOOKUP(B8,'Members Data'!$A$3:$F$365,3,FALSE)</f>
        <v>93</v>
      </c>
      <c r="E8" s="3" t="str">
        <f>VLOOKUP(B8,'Members Data'!$A$3:$F$365,4,FALSE)</f>
        <v>Lolly</v>
      </c>
      <c r="F8" s="3" t="str">
        <f t="shared" si="0"/>
        <v>j</v>
      </c>
      <c r="G8" s="3"/>
      <c r="H8" s="3">
        <v>5</v>
      </c>
      <c r="I8" s="3">
        <v>7</v>
      </c>
      <c r="J8" s="3">
        <v>5</v>
      </c>
      <c r="K8" s="3">
        <v>14</v>
      </c>
      <c r="L8" s="3"/>
    </row>
    <row r="9" spans="1:12" x14ac:dyDescent="0.3">
      <c r="A9" s="53"/>
      <c r="B9" s="3" t="s">
        <v>635</v>
      </c>
      <c r="C9" s="3" t="str">
        <f>VLOOKUP(B9,'Members Data'!$A$3:$F$365,2,FALSE)</f>
        <v>Bobby Birch</v>
      </c>
      <c r="D9" s="3">
        <f>VLOOKUP(B9,'Members Data'!$A$3:$F$365,3,FALSE)</f>
        <v>143</v>
      </c>
      <c r="E9" s="3" t="str">
        <f>VLOOKUP(B9,'Members Data'!$A$3:$F$365,4,FALSE)</f>
        <v>Pedro</v>
      </c>
      <c r="F9" s="3" t="str">
        <f t="shared" si="0"/>
        <v>j</v>
      </c>
      <c r="G9" s="3"/>
      <c r="H9" s="3">
        <v>4</v>
      </c>
      <c r="I9" s="3">
        <v>1</v>
      </c>
      <c r="J9" s="3"/>
      <c r="K9" s="3"/>
      <c r="L9" s="3"/>
    </row>
    <row r="10" spans="1:12" x14ac:dyDescent="0.3">
      <c r="A10" s="53"/>
      <c r="B10" s="3" t="s">
        <v>425</v>
      </c>
      <c r="C10" s="3" t="str">
        <f>VLOOKUP(B10,'Members Data'!$A$3:$F$365,2,FALSE)</f>
        <v>Lilah Arthur</v>
      </c>
      <c r="D10" s="3">
        <f>VLOOKUP(B10,'Members Data'!$A$3:$F$365,3,FALSE)</f>
        <v>95</v>
      </c>
      <c r="E10" s="3" t="str">
        <f>VLOOKUP(B10,'Members Data'!$A$3:$F$365,4,FALSE)</f>
        <v>Pinewell Sandiago</v>
      </c>
      <c r="F10" s="3" t="str">
        <f t="shared" si="0"/>
        <v>J</v>
      </c>
      <c r="G10" s="3"/>
      <c r="H10" s="3"/>
      <c r="I10" s="3">
        <v>6</v>
      </c>
      <c r="J10" s="3"/>
      <c r="K10" s="3"/>
      <c r="L10" s="3"/>
    </row>
    <row r="11" spans="1:12" x14ac:dyDescent="0.3">
      <c r="A11" s="53"/>
      <c r="B11" s="3" t="s">
        <v>624</v>
      </c>
      <c r="C11" s="3" t="str">
        <f>VLOOKUP(B11,'Members Data'!$A$3:$F$365,2,FALSE)</f>
        <v>Bobby Birch</v>
      </c>
      <c r="D11" s="3">
        <f>VLOOKUP(B11,'Members Data'!$A$3:$F$365,3,FALSE)</f>
        <v>143</v>
      </c>
      <c r="E11" s="3" t="str">
        <f>VLOOKUP(B11,'Members Data'!$A$3:$F$365,4,FALSE)</f>
        <v>Sparkle</v>
      </c>
      <c r="F11" s="3" t="str">
        <f t="shared" si="0"/>
        <v>J</v>
      </c>
      <c r="G11" s="3"/>
      <c r="H11" s="3"/>
      <c r="I11" s="3">
        <v>5</v>
      </c>
      <c r="J11" s="3"/>
      <c r="K11" s="3"/>
      <c r="L11" s="3"/>
    </row>
    <row r="12" spans="1:12" x14ac:dyDescent="0.3">
      <c r="A12" s="53"/>
      <c r="B12" s="3"/>
      <c r="C12" s="3" t="e">
        <f>VLOOKUP(B12,'Members Data'!$A$3:$F$365,2,FALSE)</f>
        <v>#N/A</v>
      </c>
      <c r="D12" s="3" t="e">
        <f>VLOOKUP(B12,'Members Data'!$A$3:$F$365,3,FALSE)</f>
        <v>#N/A</v>
      </c>
      <c r="E12" s="3" t="e">
        <f>VLOOKUP(B12,'Members Data'!$A$3:$F$365,4,FALSE)</f>
        <v>#N/A</v>
      </c>
      <c r="F12" s="3" t="str">
        <f t="shared" si="0"/>
        <v/>
      </c>
      <c r="G12" s="3"/>
      <c r="H12" s="3"/>
      <c r="I12" s="3"/>
      <c r="J12" s="3"/>
      <c r="K12" s="3"/>
      <c r="L12" s="3"/>
    </row>
    <row r="13" spans="1:12" x14ac:dyDescent="0.3">
      <c r="A13" s="53"/>
      <c r="B13" s="3"/>
      <c r="C13" s="3" t="e">
        <f>VLOOKUP(B13,'Members Data'!$A$3:$F$365,2,FALSE)</f>
        <v>#N/A</v>
      </c>
      <c r="D13" s="3" t="e">
        <f>VLOOKUP(B13,'Members Data'!$A$3:$F$365,3,FALSE)</f>
        <v>#N/A</v>
      </c>
      <c r="E13" s="3" t="e">
        <f>VLOOKUP(B13,'Members Data'!$A$3:$F$365,4,FALSE)</f>
        <v>#N/A</v>
      </c>
      <c r="F13" s="3" t="str">
        <f t="shared" si="0"/>
        <v/>
      </c>
      <c r="G13" s="3"/>
      <c r="H13" s="3"/>
      <c r="I13" s="3"/>
      <c r="J13" s="3"/>
      <c r="K13" s="3"/>
      <c r="L13" s="3"/>
    </row>
    <row r="14" spans="1:12" x14ac:dyDescent="0.3">
      <c r="A14" s="53"/>
      <c r="B14" s="3"/>
      <c r="C14" s="3" t="e">
        <f>VLOOKUP(B14,'Members Data'!$A$3:$F$365,2,FALSE)</f>
        <v>#N/A</v>
      </c>
      <c r="D14" s="3" t="e">
        <f>VLOOKUP(B14,'Members Data'!$A$3:$F$365,3,FALSE)</f>
        <v>#N/A</v>
      </c>
      <c r="E14" s="3" t="e">
        <f>VLOOKUP(B14,'Members Data'!$A$3:$F$365,4,FALSE)</f>
        <v>#N/A</v>
      </c>
      <c r="F14" s="3" t="str">
        <f t="shared" si="0"/>
        <v/>
      </c>
      <c r="G14" s="3"/>
      <c r="H14" s="3"/>
      <c r="I14" s="3"/>
      <c r="J14" s="3"/>
      <c r="K14" s="3"/>
      <c r="L14" s="3"/>
    </row>
    <row r="15" spans="1:12" x14ac:dyDescent="0.3">
      <c r="A15" s="53"/>
      <c r="B15" s="3"/>
      <c r="C15" s="3" t="e">
        <f>VLOOKUP(B15,'Members Data'!$A$3:$F$365,2,FALSE)</f>
        <v>#N/A</v>
      </c>
      <c r="D15" s="3" t="e">
        <f>VLOOKUP(B15,'Members Data'!$A$3:$F$365,3,FALSE)</f>
        <v>#N/A</v>
      </c>
      <c r="E15" s="3" t="e">
        <f>VLOOKUP(B15,'Members Data'!$A$3:$F$365,4,FALSE)</f>
        <v>#N/A</v>
      </c>
      <c r="F15" s="3" t="str">
        <f t="shared" si="0"/>
        <v/>
      </c>
      <c r="G15" s="3"/>
      <c r="H15" s="3"/>
      <c r="I15" s="3"/>
      <c r="J15" s="3"/>
      <c r="K15" s="3"/>
      <c r="L15" s="3"/>
    </row>
    <row r="16" spans="1:12" x14ac:dyDescent="0.3">
      <c r="A16" s="53"/>
      <c r="B16" s="3"/>
      <c r="C16" s="3" t="e">
        <f>VLOOKUP(B16,'Members Data'!$A$3:$F$365,2,FALSE)</f>
        <v>#N/A</v>
      </c>
      <c r="D16" s="3" t="e">
        <f>VLOOKUP(B16,'Members Data'!$A$3:$F$365,3,FALSE)</f>
        <v>#N/A</v>
      </c>
      <c r="E16" s="3" t="e">
        <f>VLOOKUP(B16,'Members Data'!$A$3:$F$365,4,FALSE)</f>
        <v>#N/A</v>
      </c>
      <c r="F16" s="3" t="str">
        <f t="shared" si="0"/>
        <v/>
      </c>
      <c r="G16" s="3"/>
      <c r="H16" s="3"/>
      <c r="I16" s="3"/>
      <c r="J16" s="3"/>
      <c r="K16" s="3"/>
      <c r="L16" s="3"/>
    </row>
    <row r="17" spans="1:12" x14ac:dyDescent="0.3">
      <c r="A17" s="53"/>
      <c r="B17" s="3"/>
      <c r="C17" s="3" t="e">
        <f>VLOOKUP(B17,'Members Data'!$A$3:$F$365,2,FALSE)</f>
        <v>#N/A</v>
      </c>
      <c r="D17" s="3" t="e">
        <f>VLOOKUP(B17,'Members Data'!$A$3:$F$365,3,FALSE)</f>
        <v>#N/A</v>
      </c>
      <c r="E17" s="3" t="e">
        <f>VLOOKUP(B17,'Members Data'!$A$3:$F$365,4,FALSE)</f>
        <v>#N/A</v>
      </c>
      <c r="F17" s="3" t="str">
        <f t="shared" si="0"/>
        <v/>
      </c>
      <c r="G17" s="3"/>
      <c r="H17" s="3"/>
      <c r="I17" s="3"/>
      <c r="J17" s="3"/>
      <c r="K17" s="3"/>
      <c r="L17" s="3"/>
    </row>
    <row r="18" spans="1:12" x14ac:dyDescent="0.3">
      <c r="A18" s="53"/>
      <c r="B18" s="3"/>
      <c r="C18" s="3" t="e">
        <f>VLOOKUP(B18,'Members Data'!$A$3:$F$365,2,FALSE)</f>
        <v>#N/A</v>
      </c>
      <c r="D18" s="3" t="e">
        <f>VLOOKUP(B18,'Members Data'!$A$3:$F$365,3,FALSE)</f>
        <v>#N/A</v>
      </c>
      <c r="E18" s="3" t="e">
        <f>VLOOKUP(B18,'Members Data'!$A$3:$F$365,4,FALSE)</f>
        <v>#N/A</v>
      </c>
      <c r="F18" s="3" t="str">
        <f t="shared" si="0"/>
        <v/>
      </c>
      <c r="G18" s="3"/>
      <c r="H18" s="3"/>
      <c r="I18" s="3"/>
      <c r="J18" s="3"/>
      <c r="K18" s="3"/>
      <c r="L18" s="3"/>
    </row>
    <row r="19" spans="1:12" x14ac:dyDescent="0.3">
      <c r="A19" s="53"/>
      <c r="B19" s="3"/>
      <c r="C19" s="3" t="e">
        <f>VLOOKUP(B19,'Members Data'!$A$3:$F$365,2,FALSE)</f>
        <v>#N/A</v>
      </c>
      <c r="D19" s="3" t="e">
        <f>VLOOKUP(B19,'Members Data'!$A$3:$F$365,3,FALSE)</f>
        <v>#N/A</v>
      </c>
      <c r="E19" s="3" t="e">
        <f>VLOOKUP(B19,'Members Data'!$A$3:$F$365,4,FALSE)</f>
        <v>#N/A</v>
      </c>
      <c r="F19" s="3" t="str">
        <f t="shared" si="0"/>
        <v/>
      </c>
      <c r="G19" s="3"/>
      <c r="H19" s="3"/>
      <c r="I19" s="3"/>
      <c r="J19" s="3"/>
      <c r="K19" s="3"/>
      <c r="L19" s="3"/>
    </row>
    <row r="20" spans="1:12" x14ac:dyDescent="0.3">
      <c r="A20" s="53"/>
      <c r="B20" s="3"/>
      <c r="C20" s="3" t="e">
        <f>VLOOKUP(B20,'Members Data'!$A$3:$F$365,2,FALSE)</f>
        <v>#N/A</v>
      </c>
      <c r="D20" s="3" t="e">
        <f>VLOOKUP(B20,'Members Data'!$A$3:$F$365,3,FALSE)</f>
        <v>#N/A</v>
      </c>
      <c r="E20" s="3" t="e">
        <f>VLOOKUP(B20,'Members Data'!$A$3:$F$365,4,FALSE)</f>
        <v>#N/A</v>
      </c>
      <c r="F20" s="3" t="str">
        <f t="shared" si="0"/>
        <v/>
      </c>
      <c r="G20" s="3"/>
      <c r="H20" s="3"/>
      <c r="I20" s="3"/>
      <c r="J20" s="3"/>
      <c r="K20" s="3"/>
      <c r="L20" s="3"/>
    </row>
    <row r="21" spans="1:12" x14ac:dyDescent="0.3">
      <c r="A21" s="53"/>
      <c r="B21" s="3"/>
      <c r="C21" s="3" t="e">
        <f>VLOOKUP(B21,'Members Data'!$A$3:$F$365,2,FALSE)</f>
        <v>#N/A</v>
      </c>
      <c r="D21" s="3" t="e">
        <f>VLOOKUP(B21,'Members Data'!$A$3:$F$365,3,FALSE)</f>
        <v>#N/A</v>
      </c>
      <c r="E21" s="3" t="e">
        <f>VLOOKUP(B21,'Members Data'!$A$3:$F$365,4,FALSE)</f>
        <v>#N/A</v>
      </c>
      <c r="F21" s="3" t="str">
        <f t="shared" si="0"/>
        <v/>
      </c>
      <c r="G21" s="3"/>
      <c r="H21" s="3"/>
      <c r="I21" s="3"/>
      <c r="J21" s="3"/>
      <c r="K21" s="3"/>
      <c r="L21" s="3"/>
    </row>
    <row r="22" spans="1:12" x14ac:dyDescent="0.3">
      <c r="A22" s="53"/>
      <c r="B22" s="3"/>
      <c r="C22" s="3" t="e">
        <f>VLOOKUP(B22,'Members Data'!$A$3:$F$365,2,FALSE)</f>
        <v>#N/A</v>
      </c>
      <c r="D22" s="3" t="e">
        <f>VLOOKUP(B22,'Members Data'!$A$3:$F$365,3,FALSE)</f>
        <v>#N/A</v>
      </c>
      <c r="E22" s="3" t="e">
        <f>VLOOKUP(B22,'Members Data'!$A$3:$F$365,4,FALSE)</f>
        <v>#N/A</v>
      </c>
      <c r="F22" s="3" t="str">
        <f t="shared" si="0"/>
        <v/>
      </c>
      <c r="G22" s="3"/>
      <c r="H22" s="3"/>
      <c r="I22" s="3"/>
      <c r="J22" s="3"/>
      <c r="K22" s="3"/>
      <c r="L22" s="3"/>
    </row>
    <row r="23" spans="1:12" x14ac:dyDescent="0.3">
      <c r="A23" s="53"/>
      <c r="B23" s="3"/>
      <c r="C23" s="3" t="e">
        <f>VLOOKUP(B23,'Members Data'!$A$3:$F$365,2,FALSE)</f>
        <v>#N/A</v>
      </c>
      <c r="D23" s="3" t="e">
        <f>VLOOKUP(B23,'Members Data'!$A$3:$F$365,3,FALSE)</f>
        <v>#N/A</v>
      </c>
      <c r="E23" s="3" t="e">
        <f>VLOOKUP(B23,'Members Data'!$A$3:$F$365,4,FALSE)</f>
        <v>#N/A</v>
      </c>
      <c r="F23" s="3" t="str">
        <f t="shared" si="0"/>
        <v/>
      </c>
      <c r="G23" s="3"/>
      <c r="H23" s="3"/>
      <c r="I23" s="3"/>
      <c r="J23" s="3"/>
      <c r="K23" s="3"/>
      <c r="L23" s="3"/>
    </row>
    <row r="24" spans="1:12" x14ac:dyDescent="0.3">
      <c r="A24" s="53"/>
      <c r="B24" s="3"/>
      <c r="C24" s="3" t="e">
        <f>VLOOKUP(B24,'Members Data'!$A$3:$F$365,2,FALSE)</f>
        <v>#N/A</v>
      </c>
      <c r="D24" s="3" t="e">
        <f>VLOOKUP(B24,'Members Data'!$A$3:$F$365,3,FALSE)</f>
        <v>#N/A</v>
      </c>
      <c r="E24" s="3" t="e">
        <f>VLOOKUP(B24,'Members Data'!$A$3:$F$365,4,FALSE)</f>
        <v>#N/A</v>
      </c>
      <c r="F24" s="3" t="str">
        <f t="shared" si="0"/>
        <v/>
      </c>
      <c r="G24" s="3"/>
      <c r="H24" s="3"/>
      <c r="I24" s="3"/>
      <c r="J24" s="3"/>
      <c r="K24" s="3"/>
      <c r="L24" s="3"/>
    </row>
    <row r="25" spans="1:12" x14ac:dyDescent="0.3">
      <c r="A25" s="54"/>
      <c r="B25" s="3"/>
      <c r="C25" s="3" t="e">
        <f>VLOOKUP(B25,'Members Data'!$A$3:$F$365,2,FALSE)</f>
        <v>#N/A</v>
      </c>
      <c r="D25" s="3" t="e">
        <f>VLOOKUP(B25,'Members Data'!$A$3:$F$365,3,FALSE)</f>
        <v>#N/A</v>
      </c>
      <c r="E25" s="3" t="e">
        <f>VLOOKUP(B25,'Members Data'!$A$3:$F$365,4,FALSE)</f>
        <v>#N/A</v>
      </c>
      <c r="F25" s="3" t="str">
        <f t="shared" si="0"/>
        <v/>
      </c>
      <c r="G25" s="3"/>
      <c r="H25" s="3"/>
      <c r="I25" s="3"/>
      <c r="J25" s="3"/>
      <c r="K25" s="3"/>
      <c r="L25" s="3"/>
    </row>
    <row r="26" spans="1:12" x14ac:dyDescent="0.3">
      <c r="A26" s="14"/>
      <c r="C26" s="1"/>
      <c r="D26" s="1"/>
      <c r="E26" s="1"/>
      <c r="F26" s="3" t="str">
        <f t="shared" si="0"/>
        <v/>
      </c>
    </row>
    <row r="27" spans="1:12" x14ac:dyDescent="0.3">
      <c r="A27" s="55" t="s">
        <v>32</v>
      </c>
      <c r="B27" s="4" t="s">
        <v>363</v>
      </c>
      <c r="C27" s="4" t="str">
        <f>VLOOKUP(B27,'Members Data'!$A$3:$F$365,2,FALSE)</f>
        <v>Billie Crawley</v>
      </c>
      <c r="D27" s="4">
        <f>VLOOKUP(B27,'Members Data'!$A$3:$F$365,3,FALSE)</f>
        <v>79</v>
      </c>
      <c r="E27" s="4" t="str">
        <f>VLOOKUP(B27,'Members Data'!$A$3:$F$365,4,FALSE)</f>
        <v>Pentyclwd April</v>
      </c>
      <c r="F27" s="3" t="str">
        <f t="shared" si="0"/>
        <v>J</v>
      </c>
      <c r="G27" s="4">
        <v>7</v>
      </c>
      <c r="H27" s="4">
        <v>6</v>
      </c>
      <c r="I27" s="4">
        <v>1</v>
      </c>
      <c r="J27" s="4">
        <v>7</v>
      </c>
      <c r="K27" s="4">
        <v>12</v>
      </c>
      <c r="L27" s="4"/>
    </row>
    <row r="28" spans="1:12" x14ac:dyDescent="0.3">
      <c r="A28" s="55"/>
      <c r="B28" s="4" t="s">
        <v>509</v>
      </c>
      <c r="C28" s="4" t="str">
        <f>VLOOKUP(B28,'Members Data'!$A$3:$F$365,2,FALSE)</f>
        <v>Henry Sharp</v>
      </c>
      <c r="D28" s="4">
        <f>VLOOKUP(B28,'Members Data'!$A$3:$F$365,3,FALSE)</f>
        <v>117</v>
      </c>
      <c r="E28" s="4" t="str">
        <f>VLOOKUP(B28,'Members Data'!$A$3:$F$365,4,FALSE)</f>
        <v>Fairywood Ariel</v>
      </c>
      <c r="F28" s="3" t="str">
        <f t="shared" si="0"/>
        <v>J</v>
      </c>
      <c r="G28" s="4">
        <v>1</v>
      </c>
      <c r="H28" s="4">
        <v>7</v>
      </c>
      <c r="I28" s="4">
        <v>6</v>
      </c>
      <c r="J28" s="4"/>
      <c r="K28" s="4"/>
      <c r="L28" s="4"/>
    </row>
    <row r="29" spans="1:12" x14ac:dyDescent="0.3">
      <c r="A29" s="55"/>
      <c r="B29" s="4" t="s">
        <v>394</v>
      </c>
      <c r="C29" s="4" t="str">
        <f>VLOOKUP(B29,'Members Data'!$A$3:$F$365,2,FALSE)</f>
        <v>Jessica Stancliffe</v>
      </c>
      <c r="D29" s="4">
        <f>VLOOKUP(B29,'Members Data'!$A$3:$F$365,3,FALSE)</f>
        <v>87</v>
      </c>
      <c r="E29" s="4" t="str">
        <f>VLOOKUP(B29,'Members Data'!$A$3:$F$365,4,FALSE)</f>
        <v>Cadlanvalley Golden Boy</v>
      </c>
      <c r="F29" s="3" t="str">
        <f t="shared" si="0"/>
        <v>J</v>
      </c>
      <c r="G29" s="4">
        <v>1</v>
      </c>
      <c r="H29" s="4"/>
      <c r="I29" s="4"/>
      <c r="J29" s="4"/>
      <c r="K29" s="4"/>
      <c r="L29" s="4"/>
    </row>
    <row r="30" spans="1:12" x14ac:dyDescent="0.3">
      <c r="A30" s="55"/>
      <c r="B30" s="4" t="s">
        <v>634</v>
      </c>
      <c r="C30" s="4" t="str">
        <f>VLOOKUP(B30,'Members Data'!$A$3:$F$365,2,FALSE)</f>
        <v>Bella Melling</v>
      </c>
      <c r="D30" s="4">
        <f>VLOOKUP(B30,'Members Data'!$A$3:$F$365,3,FALSE)</f>
        <v>93</v>
      </c>
      <c r="E30" s="4" t="str">
        <f>VLOOKUP(B30,'Members Data'!$A$3:$F$365,4,FALSE)</f>
        <v>Lolly</v>
      </c>
      <c r="F30" s="3" t="str">
        <f t="shared" si="0"/>
        <v>j</v>
      </c>
      <c r="G30" s="4"/>
      <c r="H30" s="4">
        <v>5</v>
      </c>
      <c r="I30" s="4">
        <v>7</v>
      </c>
      <c r="J30" s="4">
        <v>1</v>
      </c>
      <c r="K30" s="4">
        <v>10</v>
      </c>
      <c r="L30" s="4"/>
    </row>
    <row r="31" spans="1:12" x14ac:dyDescent="0.3">
      <c r="A31" s="55"/>
      <c r="B31" s="4" t="s">
        <v>694</v>
      </c>
      <c r="C31" s="4" t="str">
        <f>VLOOKUP(B31,'Members Data'!$A$3:$F$365,2,FALSE)</f>
        <v>Alexia Lilley</v>
      </c>
      <c r="D31" s="4">
        <f>VLOOKUP(B31,'Members Data'!$A$3:$F$365,3,FALSE)</f>
        <v>153</v>
      </c>
      <c r="E31" s="4" t="str">
        <f>VLOOKUP(B31,'Members Data'!$A$3:$F$365,4,FALSE)</f>
        <v>Colby Grandeur</v>
      </c>
      <c r="F31" s="3" t="str">
        <f t="shared" si="0"/>
        <v>J</v>
      </c>
      <c r="G31" s="4"/>
      <c r="H31" s="4"/>
      <c r="I31" s="4">
        <v>5</v>
      </c>
      <c r="J31" s="4"/>
      <c r="K31" s="4"/>
      <c r="L31" s="4"/>
    </row>
    <row r="32" spans="1:12" x14ac:dyDescent="0.3">
      <c r="A32" s="55"/>
      <c r="B32" s="4" t="s">
        <v>636</v>
      </c>
      <c r="C32" s="4" t="str">
        <f>VLOOKUP(B32,'Members Data'!$A$3:$F$365,2,FALSE)</f>
        <v>Dani Phillips</v>
      </c>
      <c r="D32" s="4">
        <f>VLOOKUP(B32,'Members Data'!$A$3:$F$365,3,FALSE)</f>
        <v>63</v>
      </c>
      <c r="E32" s="4" t="str">
        <f>VLOOKUP(B32,'Members Data'!$A$3:$F$365,4,FALSE)</f>
        <v>Forrest Rocky Road</v>
      </c>
      <c r="F32" s="3" t="str">
        <f t="shared" si="0"/>
        <v>j</v>
      </c>
      <c r="G32" s="4"/>
      <c r="H32" s="4"/>
      <c r="I32" s="4"/>
      <c r="J32" s="4">
        <v>1</v>
      </c>
      <c r="K32" s="4"/>
      <c r="L32" s="4"/>
    </row>
    <row r="33" spans="1:12" x14ac:dyDescent="0.3">
      <c r="A33" s="55"/>
      <c r="B33" s="4"/>
      <c r="C33" s="4" t="e">
        <f>VLOOKUP(B33,'Members Data'!$A$3:$F$365,2,FALSE)</f>
        <v>#N/A</v>
      </c>
      <c r="D33" s="4" t="e">
        <f>VLOOKUP(B33,'Members Data'!$A$3:$F$365,3,FALSE)</f>
        <v>#N/A</v>
      </c>
      <c r="E33" s="4" t="e">
        <f>VLOOKUP(B33,'Members Data'!$A$3:$F$365,4,FALSE)</f>
        <v>#N/A</v>
      </c>
      <c r="F33" s="3" t="str">
        <f t="shared" si="0"/>
        <v/>
      </c>
      <c r="G33" s="4"/>
      <c r="H33" s="4"/>
      <c r="I33" s="4"/>
      <c r="J33" s="4"/>
      <c r="K33" s="4"/>
      <c r="L33" s="4"/>
    </row>
    <row r="34" spans="1:12" x14ac:dyDescent="0.3">
      <c r="A34" s="55"/>
      <c r="B34" s="4"/>
      <c r="C34" s="4" t="e">
        <f>VLOOKUP(B34,'Members Data'!$A$3:$F$365,2,FALSE)</f>
        <v>#N/A</v>
      </c>
      <c r="D34" s="4" t="e">
        <f>VLOOKUP(B34,'Members Data'!$A$3:$F$365,3,FALSE)</f>
        <v>#N/A</v>
      </c>
      <c r="E34" s="4" t="e">
        <f>VLOOKUP(B34,'Members Data'!$A$3:$F$365,4,FALSE)</f>
        <v>#N/A</v>
      </c>
      <c r="F34" s="3" t="str">
        <f t="shared" si="0"/>
        <v/>
      </c>
      <c r="G34" s="4"/>
      <c r="H34" s="4"/>
      <c r="I34" s="4"/>
      <c r="J34" s="4"/>
      <c r="K34" s="4"/>
      <c r="L34" s="4"/>
    </row>
    <row r="35" spans="1:12" x14ac:dyDescent="0.3">
      <c r="A35" s="55"/>
      <c r="B35" s="4"/>
      <c r="C35" s="4" t="e">
        <f>VLOOKUP(B35,'Members Data'!$A$3:$F$365,2,FALSE)</f>
        <v>#N/A</v>
      </c>
      <c r="D35" s="4" t="e">
        <f>VLOOKUP(B35,'Members Data'!$A$3:$F$365,3,FALSE)</f>
        <v>#N/A</v>
      </c>
      <c r="E35" s="4" t="e">
        <f>VLOOKUP(B35,'Members Data'!$A$3:$F$365,4,FALSE)</f>
        <v>#N/A</v>
      </c>
      <c r="F35" s="3" t="str">
        <f t="shared" si="0"/>
        <v/>
      </c>
      <c r="G35" s="4"/>
      <c r="H35" s="4"/>
      <c r="I35" s="4"/>
      <c r="J35" s="4"/>
      <c r="K35" s="4"/>
      <c r="L35" s="4"/>
    </row>
    <row r="36" spans="1:12" x14ac:dyDescent="0.3">
      <c r="A36" s="55"/>
      <c r="B36" s="4"/>
      <c r="C36" s="4" t="e">
        <f>VLOOKUP(B36,'Members Data'!$A$3:$F$365,2,FALSE)</f>
        <v>#N/A</v>
      </c>
      <c r="D36" s="4" t="e">
        <f>VLOOKUP(B36,'Members Data'!$A$3:$F$365,3,FALSE)</f>
        <v>#N/A</v>
      </c>
      <c r="E36" s="4" t="e">
        <f>VLOOKUP(B36,'Members Data'!$A$3:$F$365,4,FALSE)</f>
        <v>#N/A</v>
      </c>
      <c r="F36" s="3" t="str">
        <f t="shared" si="0"/>
        <v/>
      </c>
      <c r="G36" s="4"/>
      <c r="H36" s="4"/>
      <c r="I36" s="4"/>
      <c r="J36" s="4"/>
      <c r="K36" s="4"/>
      <c r="L36" s="4"/>
    </row>
    <row r="37" spans="1:12" x14ac:dyDescent="0.3">
      <c r="A37" s="55"/>
      <c r="B37" s="4"/>
      <c r="C37" s="4" t="e">
        <f>VLOOKUP(B37,'Members Data'!$A$3:$F$365,2,FALSE)</f>
        <v>#N/A</v>
      </c>
      <c r="D37" s="4" t="e">
        <f>VLOOKUP(B37,'Members Data'!$A$3:$F$365,3,FALSE)</f>
        <v>#N/A</v>
      </c>
      <c r="E37" s="4" t="e">
        <f>VLOOKUP(B37,'Members Data'!$A$3:$F$365,4,FALSE)</f>
        <v>#N/A</v>
      </c>
      <c r="F37" s="3" t="str">
        <f t="shared" si="0"/>
        <v/>
      </c>
      <c r="G37" s="4"/>
      <c r="H37" s="4"/>
      <c r="I37" s="4"/>
      <c r="J37" s="4"/>
      <c r="K37" s="4"/>
      <c r="L37" s="4"/>
    </row>
    <row r="38" spans="1:12" x14ac:dyDescent="0.3">
      <c r="A38" s="55"/>
      <c r="B38" s="4"/>
      <c r="C38" s="4" t="e">
        <f>VLOOKUP(B38,'Members Data'!$A$3:$F$365,2,FALSE)</f>
        <v>#N/A</v>
      </c>
      <c r="D38" s="4" t="e">
        <f>VLOOKUP(B38,'Members Data'!$A$3:$F$365,3,FALSE)</f>
        <v>#N/A</v>
      </c>
      <c r="E38" s="4" t="e">
        <f>VLOOKUP(B38,'Members Data'!$A$3:$F$365,4,FALSE)</f>
        <v>#N/A</v>
      </c>
      <c r="F38" s="3" t="str">
        <f t="shared" si="0"/>
        <v/>
      </c>
      <c r="G38" s="4"/>
      <c r="H38" s="4"/>
      <c r="I38" s="4"/>
      <c r="J38" s="4"/>
      <c r="K38" s="4"/>
      <c r="L38" s="4"/>
    </row>
    <row r="39" spans="1:12" x14ac:dyDescent="0.3">
      <c r="A39" s="55"/>
      <c r="B39" s="4"/>
      <c r="C39" s="4" t="e">
        <f>VLOOKUP(B39,'Members Data'!$A$3:$F$365,2,FALSE)</f>
        <v>#N/A</v>
      </c>
      <c r="D39" s="4" t="e">
        <f>VLOOKUP(B39,'Members Data'!$A$3:$F$365,3,FALSE)</f>
        <v>#N/A</v>
      </c>
      <c r="E39" s="4" t="e">
        <f>VLOOKUP(B39,'Members Data'!$A$3:$F$365,4,FALSE)</f>
        <v>#N/A</v>
      </c>
      <c r="F39" s="3" t="str">
        <f t="shared" si="0"/>
        <v/>
      </c>
      <c r="G39" s="4"/>
      <c r="H39" s="4"/>
      <c r="I39" s="4"/>
      <c r="J39" s="4"/>
      <c r="K39" s="4"/>
      <c r="L39" s="4"/>
    </row>
    <row r="40" spans="1:12" x14ac:dyDescent="0.3">
      <c r="A40" s="55"/>
      <c r="B40" s="4"/>
      <c r="C40" s="4" t="e">
        <f>VLOOKUP(B40,'Members Data'!$A$3:$F$365,2,FALSE)</f>
        <v>#N/A</v>
      </c>
      <c r="D40" s="4" t="e">
        <f>VLOOKUP(B40,'Members Data'!$A$3:$F$365,3,FALSE)</f>
        <v>#N/A</v>
      </c>
      <c r="E40" s="4" t="e">
        <f>VLOOKUP(B40,'Members Data'!$A$3:$F$365,4,FALSE)</f>
        <v>#N/A</v>
      </c>
      <c r="F40" s="3" t="str">
        <f t="shared" si="0"/>
        <v/>
      </c>
      <c r="G40" s="4"/>
      <c r="H40" s="4"/>
      <c r="I40" s="4"/>
      <c r="J40" s="4"/>
      <c r="K40" s="4"/>
      <c r="L40" s="4"/>
    </row>
    <row r="41" spans="1:12" x14ac:dyDescent="0.3">
      <c r="A41" s="55"/>
      <c r="B41" s="4"/>
      <c r="C41" s="4" t="e">
        <f>VLOOKUP(B41,'Members Data'!$A$3:$F$365,2,FALSE)</f>
        <v>#N/A</v>
      </c>
      <c r="D41" s="4" t="e">
        <f>VLOOKUP(B41,'Members Data'!$A$3:$F$365,3,FALSE)</f>
        <v>#N/A</v>
      </c>
      <c r="E41" s="4" t="e">
        <f>VLOOKUP(B41,'Members Data'!$A$3:$F$365,4,FALSE)</f>
        <v>#N/A</v>
      </c>
      <c r="F41" s="3" t="str">
        <f t="shared" si="0"/>
        <v/>
      </c>
      <c r="G41" s="4"/>
      <c r="H41" s="4"/>
      <c r="I41" s="4"/>
      <c r="J41" s="4"/>
      <c r="K41" s="4"/>
      <c r="L41" s="4"/>
    </row>
    <row r="42" spans="1:12" x14ac:dyDescent="0.3">
      <c r="A42" s="55"/>
      <c r="B42" s="4"/>
      <c r="C42" s="4" t="e">
        <f>VLOOKUP(B42,'Members Data'!$A$3:$F$365,2,FALSE)</f>
        <v>#N/A</v>
      </c>
      <c r="D42" s="4" t="e">
        <f>VLOOKUP(B42,'Members Data'!$A$3:$F$365,3,FALSE)</f>
        <v>#N/A</v>
      </c>
      <c r="E42" s="4" t="e">
        <f>VLOOKUP(B42,'Members Data'!$A$3:$F$365,4,FALSE)</f>
        <v>#N/A</v>
      </c>
      <c r="F42" s="3" t="str">
        <f t="shared" si="0"/>
        <v/>
      </c>
      <c r="G42" s="4"/>
      <c r="H42" s="4"/>
      <c r="I42" s="4"/>
      <c r="J42" s="4"/>
      <c r="K42" s="4"/>
      <c r="L42" s="4"/>
    </row>
    <row r="43" spans="1:12" x14ac:dyDescent="0.3">
      <c r="A43" s="55"/>
      <c r="B43" s="4"/>
      <c r="C43" s="4" t="e">
        <f>VLOOKUP(B43,'Members Data'!$A$3:$F$365,2,FALSE)</f>
        <v>#N/A</v>
      </c>
      <c r="D43" s="4" t="e">
        <f>VLOOKUP(B43,'Members Data'!$A$3:$F$365,3,FALSE)</f>
        <v>#N/A</v>
      </c>
      <c r="E43" s="4" t="e">
        <f>VLOOKUP(B43,'Members Data'!$A$3:$F$365,4,FALSE)</f>
        <v>#N/A</v>
      </c>
      <c r="F43" s="3" t="str">
        <f t="shared" si="0"/>
        <v/>
      </c>
      <c r="G43" s="4"/>
      <c r="H43" s="4"/>
      <c r="I43" s="4"/>
      <c r="J43" s="4"/>
      <c r="K43" s="4"/>
      <c r="L43" s="4"/>
    </row>
    <row r="44" spans="1:12" x14ac:dyDescent="0.3">
      <c r="A44" s="55"/>
      <c r="B44" s="4"/>
      <c r="C44" s="4" t="e">
        <f>VLOOKUP(B44,'Members Data'!$A$3:$F$365,2,FALSE)</f>
        <v>#N/A</v>
      </c>
      <c r="D44" s="4" t="e">
        <f>VLOOKUP(B44,'Members Data'!$A$3:$F$365,3,FALSE)</f>
        <v>#N/A</v>
      </c>
      <c r="E44" s="4" t="e">
        <f>VLOOKUP(B44,'Members Data'!$A$3:$F$365,4,FALSE)</f>
        <v>#N/A</v>
      </c>
      <c r="F44" s="3" t="str">
        <f t="shared" si="0"/>
        <v/>
      </c>
      <c r="G44" s="4"/>
      <c r="H44" s="4"/>
      <c r="I44" s="4"/>
      <c r="J44" s="4"/>
      <c r="K44" s="4"/>
      <c r="L44" s="4"/>
    </row>
    <row r="45" spans="1:12" x14ac:dyDescent="0.3">
      <c r="A45" s="55"/>
      <c r="B45" s="4"/>
      <c r="C45" s="4" t="e">
        <f>VLOOKUP(B45,'Members Data'!$A$3:$F$365,2,FALSE)</f>
        <v>#N/A</v>
      </c>
      <c r="D45" s="4" t="e">
        <f>VLOOKUP(B45,'Members Data'!$A$3:$F$365,3,FALSE)</f>
        <v>#N/A</v>
      </c>
      <c r="E45" s="4" t="e">
        <f>VLOOKUP(B45,'Members Data'!$A$3:$F$365,4,FALSE)</f>
        <v>#N/A</v>
      </c>
      <c r="F45" s="3" t="str">
        <f t="shared" si="0"/>
        <v/>
      </c>
      <c r="G45" s="4"/>
      <c r="H45" s="4"/>
      <c r="I45" s="4"/>
      <c r="J45" s="4"/>
      <c r="K45" s="4"/>
      <c r="L45" s="4"/>
    </row>
    <row r="46" spans="1:12" x14ac:dyDescent="0.3">
      <c r="A46" s="55"/>
      <c r="B46" s="4"/>
      <c r="C46" s="4" t="e">
        <f>VLOOKUP(B46,'Members Data'!$A$3:$F$365,2,FALSE)</f>
        <v>#N/A</v>
      </c>
      <c r="D46" s="4" t="e">
        <f>VLOOKUP(B46,'Members Data'!$A$3:$F$365,3,FALSE)</f>
        <v>#N/A</v>
      </c>
      <c r="E46" s="4" t="e">
        <f>VLOOKUP(B46,'Members Data'!$A$3:$F$365,4,FALSE)</f>
        <v>#N/A</v>
      </c>
      <c r="F46" s="3" t="str">
        <f t="shared" si="0"/>
        <v/>
      </c>
      <c r="G46" s="4"/>
      <c r="H46" s="4"/>
      <c r="I46" s="4"/>
      <c r="J46" s="4"/>
      <c r="K46" s="4"/>
      <c r="L46" s="4"/>
    </row>
    <row r="47" spans="1:12" x14ac:dyDescent="0.3">
      <c r="A47" s="55"/>
      <c r="B47" s="4"/>
      <c r="C47" s="4" t="e">
        <f>VLOOKUP(B47,'Members Data'!$A$3:$F$365,2,FALSE)</f>
        <v>#N/A</v>
      </c>
      <c r="D47" s="4" t="e">
        <f>VLOOKUP(B47,'Members Data'!$A$3:$F$365,3,FALSE)</f>
        <v>#N/A</v>
      </c>
      <c r="E47" s="4" t="e">
        <f>VLOOKUP(B47,'Members Data'!$A$3:$F$365,4,FALSE)</f>
        <v>#N/A</v>
      </c>
      <c r="F47" s="3" t="str">
        <f t="shared" si="0"/>
        <v/>
      </c>
      <c r="G47" s="4"/>
      <c r="H47" s="4"/>
      <c r="I47" s="4"/>
      <c r="J47" s="4"/>
      <c r="K47" s="4"/>
      <c r="L47" s="4"/>
    </row>
    <row r="48" spans="1:12" x14ac:dyDescent="0.3">
      <c r="A48" s="14"/>
      <c r="C48" s="1"/>
      <c r="D48" s="1"/>
      <c r="E48" s="1"/>
      <c r="F48" s="3" t="str">
        <f t="shared" si="0"/>
        <v/>
      </c>
    </row>
    <row r="49" spans="1:12" x14ac:dyDescent="0.3">
      <c r="A49" s="77" t="s">
        <v>22</v>
      </c>
      <c r="B49" s="5" t="s">
        <v>503</v>
      </c>
      <c r="C49" s="5" t="str">
        <f>VLOOKUP(B49,'Members Data'!$A$3:$F$365,2,FALSE)</f>
        <v>Maisie Sharp</v>
      </c>
      <c r="D49" s="5">
        <f>VLOOKUP(B49,'Members Data'!$A$3:$F$365,3,FALSE)</f>
        <v>116</v>
      </c>
      <c r="E49" s="5" t="str">
        <f>VLOOKUP(B49,'Members Data'!$A$3:$F$365,4,FALSE)</f>
        <v>Bronheulog Jackpot</v>
      </c>
      <c r="F49" s="3" t="str">
        <f t="shared" si="0"/>
        <v>J</v>
      </c>
      <c r="G49" s="5">
        <v>7</v>
      </c>
      <c r="H49" s="5"/>
      <c r="I49" s="5"/>
      <c r="J49" s="5"/>
      <c r="K49" s="5"/>
      <c r="L49" s="5"/>
    </row>
    <row r="50" spans="1:12" x14ac:dyDescent="0.3">
      <c r="A50" s="77"/>
      <c r="B50" s="5" t="s">
        <v>260</v>
      </c>
      <c r="C50" s="5" t="str">
        <f>VLOOKUP(B50,'Members Data'!$A$3:$F$365,2,FALSE)</f>
        <v>Olivia Holt</v>
      </c>
      <c r="D50" s="5">
        <f>VLOOKUP(B50,'Members Data'!$A$3:$F$365,3,FALSE)</f>
        <v>47</v>
      </c>
      <c r="E50" s="5" t="str">
        <f>VLOOKUP(B50,'Members Data'!$A$3:$F$365,4,FALSE)</f>
        <v>Login Lucky Lass</v>
      </c>
      <c r="F50" s="3" t="str">
        <f t="shared" si="0"/>
        <v>S</v>
      </c>
      <c r="G50" s="5">
        <v>6</v>
      </c>
      <c r="H50" s="5">
        <v>3</v>
      </c>
      <c r="I50" s="5"/>
      <c r="J50" s="5"/>
      <c r="K50" s="5"/>
      <c r="L50" s="5"/>
    </row>
    <row r="51" spans="1:12" x14ac:dyDescent="0.3">
      <c r="A51" s="77"/>
      <c r="B51" s="5" t="s">
        <v>509</v>
      </c>
      <c r="C51" s="5" t="s">
        <v>506</v>
      </c>
      <c r="D51" s="5">
        <f>VLOOKUP(B51,'Members Data'!$A$3:$F$365,3,FALSE)</f>
        <v>117</v>
      </c>
      <c r="E51" s="5" t="str">
        <f>VLOOKUP(B51,'Members Data'!$A$3:$F$365,4,FALSE)</f>
        <v>Fairywood Ariel</v>
      </c>
      <c r="F51" s="3" t="str">
        <f t="shared" si="0"/>
        <v>J</v>
      </c>
      <c r="G51" s="5">
        <v>5</v>
      </c>
      <c r="H51" s="5">
        <v>7</v>
      </c>
      <c r="I51" s="5">
        <v>6</v>
      </c>
      <c r="J51" s="5"/>
      <c r="K51" s="5"/>
      <c r="L51" s="5"/>
    </row>
    <row r="52" spans="1:12" x14ac:dyDescent="0.3">
      <c r="A52" s="77"/>
      <c r="B52" s="5" t="s">
        <v>119</v>
      </c>
      <c r="C52" s="5" t="str">
        <f>VLOOKUP(B52,'Members Data'!$A$3:$F$365,2,FALSE)</f>
        <v>Jessielea Winston</v>
      </c>
      <c r="D52" s="5">
        <f>VLOOKUP(B52,'Members Data'!$A$3:$F$365,3,FALSE)</f>
        <v>7</v>
      </c>
      <c r="E52" s="5" t="str">
        <f>VLOOKUP(B52,'Members Data'!$A$3:$F$365,4,FALSE)</f>
        <v>Trojan War</v>
      </c>
      <c r="F52" s="3" t="str">
        <f t="shared" si="0"/>
        <v>J</v>
      </c>
      <c r="G52" s="5">
        <v>4</v>
      </c>
      <c r="H52" s="5">
        <v>4</v>
      </c>
      <c r="I52" s="5">
        <v>5</v>
      </c>
      <c r="J52" s="5">
        <v>1</v>
      </c>
      <c r="K52" s="5">
        <v>14</v>
      </c>
      <c r="L52" s="5"/>
    </row>
    <row r="53" spans="1:12" x14ac:dyDescent="0.3">
      <c r="A53" s="77"/>
      <c r="B53" s="5" t="s">
        <v>394</v>
      </c>
      <c r="C53" s="5" t="str">
        <f>VLOOKUP(B53,'Members Data'!$A$3:$F$365,2,FALSE)</f>
        <v>Jessica Stancliffe</v>
      </c>
      <c r="D53" s="5">
        <f>VLOOKUP(B53,'Members Data'!$A$3:$F$365,3,FALSE)</f>
        <v>87</v>
      </c>
      <c r="E53" s="5" t="str">
        <f>VLOOKUP(B53,'Members Data'!$A$3:$F$365,4,FALSE)</f>
        <v>Cadlanvalley Golden Boy</v>
      </c>
      <c r="F53" s="3" t="str">
        <f t="shared" si="0"/>
        <v>J</v>
      </c>
      <c r="G53" s="5">
        <v>3</v>
      </c>
      <c r="H53" s="5"/>
      <c r="I53" s="5"/>
      <c r="J53" s="5"/>
      <c r="K53" s="5"/>
      <c r="L53" s="5"/>
    </row>
    <row r="54" spans="1:12" x14ac:dyDescent="0.3">
      <c r="A54" s="77"/>
      <c r="B54" s="5" t="s">
        <v>545</v>
      </c>
      <c r="C54" s="5" t="s">
        <v>544</v>
      </c>
      <c r="D54" s="5"/>
      <c r="E54" s="5" t="str">
        <f>VLOOKUP(B54,'Members Data'!$A$3:$F$365,4,FALSE)</f>
        <v>Faerietale Romance</v>
      </c>
      <c r="F54" s="3" t="str">
        <f t="shared" si="0"/>
        <v>J</v>
      </c>
      <c r="G54" s="5"/>
      <c r="H54" s="5">
        <v>6</v>
      </c>
      <c r="I54" s="5"/>
      <c r="J54" s="5"/>
      <c r="K54" s="5"/>
      <c r="L54" s="5"/>
    </row>
    <row r="55" spans="1:12" x14ac:dyDescent="0.3">
      <c r="A55" s="77"/>
      <c r="B55" s="5" t="s">
        <v>638</v>
      </c>
      <c r="C55" s="5" t="str">
        <f>VLOOKUP(B55,'Members Data'!$A$3:$F$365,2,FALSE)</f>
        <v>Joanne Rowcroft</v>
      </c>
      <c r="D55" s="5">
        <f>VLOOKUP(B55,'Members Data'!$A$3:$F$365,3,FALSE)</f>
        <v>67</v>
      </c>
      <c r="E55" s="5" t="str">
        <f>VLOOKUP(B55,'Members Data'!$A$3:$F$365,4,FALSE)</f>
        <v>Tannochbrae Torra</v>
      </c>
      <c r="F55" s="3" t="str">
        <f t="shared" si="0"/>
        <v>s</v>
      </c>
      <c r="G55" s="5"/>
      <c r="H55" s="5">
        <v>5</v>
      </c>
      <c r="I55" s="5"/>
      <c r="J55" s="5"/>
      <c r="K55" s="5"/>
      <c r="L55" s="5"/>
    </row>
    <row r="56" spans="1:12" x14ac:dyDescent="0.3">
      <c r="A56" s="77"/>
      <c r="B56" s="5"/>
      <c r="C56" s="5"/>
      <c r="D56" s="5" t="e">
        <f>VLOOKUP(B56,'Members Data'!$A$3:$F$365,3,FALSE)</f>
        <v>#N/A</v>
      </c>
      <c r="E56" s="5" t="e">
        <f>VLOOKUP(B56,'Members Data'!$A$3:$F$365,4,FALSE)</f>
        <v>#N/A</v>
      </c>
      <c r="F56" s="3" t="str">
        <f t="shared" si="0"/>
        <v/>
      </c>
      <c r="G56" s="5"/>
      <c r="H56" s="5"/>
      <c r="I56" s="5"/>
      <c r="J56" s="5"/>
      <c r="K56" s="5"/>
      <c r="L56" s="5"/>
    </row>
    <row r="57" spans="1:12" x14ac:dyDescent="0.3">
      <c r="A57" s="77"/>
      <c r="B57" s="5" t="s">
        <v>363</v>
      </c>
      <c r="C57" s="5" t="s">
        <v>364</v>
      </c>
      <c r="D57" s="5"/>
      <c r="E57" s="5" t="s">
        <v>362</v>
      </c>
      <c r="F57" s="3" t="str">
        <f>IF((LEFT(B57,1)="I"),"J",LEFT(B57,1))</f>
        <v>J</v>
      </c>
      <c r="G57" s="5"/>
      <c r="H57" s="5"/>
      <c r="I57" s="5">
        <v>7</v>
      </c>
      <c r="J57" s="5"/>
      <c r="K57" s="5"/>
      <c r="L57" s="5"/>
    </row>
    <row r="58" spans="1:12" x14ac:dyDescent="0.3">
      <c r="A58" s="77"/>
      <c r="B58" s="5" t="s">
        <v>694</v>
      </c>
      <c r="C58" s="5" t="str">
        <f>VLOOKUP(B58,'Members Data'!$A$3:$F$365,2,FALSE)</f>
        <v>Alexia Lilley</v>
      </c>
      <c r="D58" s="5">
        <f>VLOOKUP(B58,'Members Data'!$A$3:$F$365,3,FALSE)</f>
        <v>153</v>
      </c>
      <c r="E58" s="5" t="str">
        <f>VLOOKUP(B58,'Members Data'!$A$3:$F$365,4,FALSE)</f>
        <v>Colby Grandeur</v>
      </c>
      <c r="F58" s="3" t="str">
        <f t="shared" ref="F58:F92" si="1">IF((LEFT(B58,1)="I"),"J",LEFT(B58,1))</f>
        <v>J</v>
      </c>
      <c r="G58" s="5"/>
      <c r="H58" s="5"/>
      <c r="I58" s="5">
        <v>3</v>
      </c>
      <c r="J58" s="5"/>
      <c r="K58" s="5"/>
      <c r="L58" s="5"/>
    </row>
    <row r="59" spans="1:12" x14ac:dyDescent="0.3">
      <c r="A59" s="77"/>
      <c r="B59" s="5" t="s">
        <v>175</v>
      </c>
      <c r="C59" s="5" t="str">
        <f>VLOOKUP(B59,'Members Data'!$A$3:$F$365,2,FALSE)</f>
        <v>Darcy Donnelly</v>
      </c>
      <c r="D59" s="5">
        <f>VLOOKUP(B59,'Members Data'!$A$3:$F$365,3,FALSE)</f>
        <v>24</v>
      </c>
      <c r="E59" s="5" t="str">
        <f>VLOOKUP(B59,'Members Data'!$A$3:$F$365,4,FALSE)</f>
        <v>Richvale Springtime Penny</v>
      </c>
      <c r="F59" s="3" t="str">
        <f t="shared" si="1"/>
        <v>J</v>
      </c>
      <c r="G59" s="5"/>
      <c r="H59" s="5"/>
      <c r="I59" s="5">
        <v>1</v>
      </c>
      <c r="J59" s="5"/>
      <c r="K59" s="5"/>
      <c r="L59" s="5"/>
    </row>
    <row r="60" spans="1:12" x14ac:dyDescent="0.3">
      <c r="A60" s="77"/>
      <c r="B60" s="5" t="s">
        <v>695</v>
      </c>
      <c r="C60" s="5" t="str">
        <f>VLOOKUP(B60,'Members Data'!$A$3:$F$365,2,FALSE)</f>
        <v>Emilia White</v>
      </c>
      <c r="D60" s="5">
        <f>VLOOKUP(B60,'Members Data'!$A$3:$F$365,3,FALSE)</f>
        <v>57</v>
      </c>
      <c r="E60" s="5" t="str">
        <f>VLOOKUP(B60,'Members Data'!$A$3:$F$365,4,FALSE)</f>
        <v>Wilcrick Sailor Boy</v>
      </c>
      <c r="F60" s="3" t="str">
        <f t="shared" si="1"/>
        <v>J</v>
      </c>
      <c r="G60" s="5"/>
      <c r="H60" s="5"/>
      <c r="I60" s="5">
        <v>4</v>
      </c>
      <c r="J60" s="5"/>
      <c r="K60" s="5"/>
      <c r="L60" s="5"/>
    </row>
    <row r="61" spans="1:12" x14ac:dyDescent="0.3">
      <c r="A61" s="77"/>
      <c r="B61" s="5"/>
      <c r="C61" s="5" t="e">
        <f>VLOOKUP(B61,'Members Data'!$A$3:$F$365,2,FALSE)</f>
        <v>#N/A</v>
      </c>
      <c r="D61" s="5" t="e">
        <f>VLOOKUP(B61,'Members Data'!$A$3:$F$365,3,FALSE)</f>
        <v>#N/A</v>
      </c>
      <c r="E61" s="5" t="e">
        <f>VLOOKUP(B61,'Members Data'!$A$3:$F$365,4,FALSE)</f>
        <v>#N/A</v>
      </c>
      <c r="F61" s="3" t="str">
        <f t="shared" si="1"/>
        <v/>
      </c>
      <c r="G61" s="5"/>
      <c r="H61" s="5"/>
      <c r="I61" s="5"/>
      <c r="J61" s="5"/>
      <c r="K61" s="5"/>
      <c r="L61" s="5"/>
    </row>
    <row r="62" spans="1:12" x14ac:dyDescent="0.3">
      <c r="A62" s="77"/>
      <c r="B62" s="5"/>
      <c r="C62" s="5" t="e">
        <f>VLOOKUP(B62,'Members Data'!$A$3:$F$365,2,FALSE)</f>
        <v>#N/A</v>
      </c>
      <c r="D62" s="5" t="e">
        <f>VLOOKUP(B62,'Members Data'!$A$3:$F$365,3,FALSE)</f>
        <v>#N/A</v>
      </c>
      <c r="E62" s="5" t="e">
        <f>VLOOKUP(B62,'Members Data'!$A$3:$F$365,4,FALSE)</f>
        <v>#N/A</v>
      </c>
      <c r="F62" s="3" t="str">
        <f t="shared" si="1"/>
        <v/>
      </c>
      <c r="G62" s="5"/>
      <c r="H62" s="5"/>
      <c r="I62" s="5"/>
      <c r="J62" s="5"/>
      <c r="K62" s="5"/>
      <c r="L62" s="5"/>
    </row>
    <row r="63" spans="1:12" x14ac:dyDescent="0.3">
      <c r="A63" s="77"/>
      <c r="B63" s="5"/>
      <c r="C63" s="5" t="e">
        <f>VLOOKUP(B63,'Members Data'!$A$3:$F$365,2,FALSE)</f>
        <v>#N/A</v>
      </c>
      <c r="D63" s="5" t="e">
        <f>VLOOKUP(B63,'Members Data'!$A$3:$F$365,3,FALSE)</f>
        <v>#N/A</v>
      </c>
      <c r="E63" s="5" t="e">
        <f>VLOOKUP(B63,'Members Data'!$A$3:$F$365,4,FALSE)</f>
        <v>#N/A</v>
      </c>
      <c r="F63" s="3" t="str">
        <f t="shared" si="1"/>
        <v/>
      </c>
      <c r="G63" s="5"/>
      <c r="H63" s="5"/>
      <c r="I63" s="5"/>
      <c r="J63" s="5"/>
      <c r="K63" s="5"/>
      <c r="L63" s="5"/>
    </row>
    <row r="64" spans="1:12" x14ac:dyDescent="0.3">
      <c r="A64" s="77"/>
      <c r="B64" s="5"/>
      <c r="C64" s="5" t="e">
        <f>VLOOKUP(B64,'Members Data'!$A$3:$F$365,2,FALSE)</f>
        <v>#N/A</v>
      </c>
      <c r="D64" s="5" t="e">
        <f>VLOOKUP(B64,'Members Data'!$A$3:$F$365,3,FALSE)</f>
        <v>#N/A</v>
      </c>
      <c r="E64" s="5" t="e">
        <f>VLOOKUP(B64,'Members Data'!$A$3:$F$365,4,FALSE)</f>
        <v>#N/A</v>
      </c>
      <c r="F64" s="3" t="str">
        <f t="shared" si="1"/>
        <v/>
      </c>
      <c r="G64" s="5"/>
      <c r="H64" s="5"/>
      <c r="I64" s="5"/>
      <c r="J64" s="5"/>
      <c r="K64" s="5"/>
      <c r="L64" s="5"/>
    </row>
    <row r="65" spans="1:12" x14ac:dyDescent="0.3">
      <c r="A65" s="77"/>
      <c r="B65" s="5"/>
      <c r="C65" s="5" t="e">
        <f>VLOOKUP(B65,'Members Data'!$A$3:$F$365,2,FALSE)</f>
        <v>#N/A</v>
      </c>
      <c r="D65" s="5" t="e">
        <f>VLOOKUP(B65,'Members Data'!$A$3:$F$365,3,FALSE)</f>
        <v>#N/A</v>
      </c>
      <c r="E65" s="5" t="e">
        <f>VLOOKUP(B65,'Members Data'!$A$3:$F$365,4,FALSE)</f>
        <v>#N/A</v>
      </c>
      <c r="F65" s="3" t="str">
        <f t="shared" si="1"/>
        <v/>
      </c>
      <c r="G65" s="5"/>
      <c r="H65" s="5"/>
      <c r="I65" s="5"/>
      <c r="J65" s="5"/>
      <c r="K65" s="5"/>
      <c r="L65" s="5"/>
    </row>
    <row r="66" spans="1:12" x14ac:dyDescent="0.3">
      <c r="A66" s="77"/>
      <c r="B66" s="5"/>
      <c r="C66" s="5" t="e">
        <f>VLOOKUP(B66,'Members Data'!$A$3:$F$365,2,FALSE)</f>
        <v>#N/A</v>
      </c>
      <c r="D66" s="5" t="e">
        <f>VLOOKUP(B66,'Members Data'!$A$3:$F$365,3,FALSE)</f>
        <v>#N/A</v>
      </c>
      <c r="E66" s="5" t="e">
        <f>VLOOKUP(B66,'Members Data'!$A$3:$F$365,4,FALSE)</f>
        <v>#N/A</v>
      </c>
      <c r="F66" s="3" t="str">
        <f t="shared" si="1"/>
        <v/>
      </c>
      <c r="G66" s="5"/>
      <c r="H66" s="5"/>
      <c r="I66" s="5"/>
      <c r="J66" s="5"/>
      <c r="K66" s="5"/>
      <c r="L66" s="5"/>
    </row>
    <row r="67" spans="1:12" x14ac:dyDescent="0.3">
      <c r="A67" s="77"/>
      <c r="B67" s="5"/>
      <c r="C67" s="5" t="e">
        <f>VLOOKUP(B67,'Members Data'!$A$3:$F$365,2,FALSE)</f>
        <v>#N/A</v>
      </c>
      <c r="D67" s="5" t="e">
        <f>VLOOKUP(B67,'Members Data'!$A$3:$F$365,3,FALSE)</f>
        <v>#N/A</v>
      </c>
      <c r="E67" s="5" t="e">
        <f>VLOOKUP(B67,'Members Data'!$A$3:$F$365,4,FALSE)</f>
        <v>#N/A</v>
      </c>
      <c r="F67" s="3" t="str">
        <f t="shared" si="1"/>
        <v/>
      </c>
      <c r="G67" s="5"/>
      <c r="H67" s="5"/>
      <c r="I67" s="5"/>
      <c r="J67" s="5"/>
      <c r="K67" s="5"/>
      <c r="L67" s="5"/>
    </row>
    <row r="68" spans="1:12" x14ac:dyDescent="0.3">
      <c r="A68" s="77"/>
      <c r="B68" s="5"/>
      <c r="C68" s="5" t="e">
        <f>VLOOKUP(B68,'Members Data'!$A$3:$F$365,2,FALSE)</f>
        <v>#N/A</v>
      </c>
      <c r="D68" s="5" t="e">
        <f>VLOOKUP(B68,'Members Data'!$A$3:$F$365,3,FALSE)</f>
        <v>#N/A</v>
      </c>
      <c r="E68" s="5" t="e">
        <f>VLOOKUP(B68,'Members Data'!$A$3:$F$365,4,FALSE)</f>
        <v>#N/A</v>
      </c>
      <c r="F68" s="3" t="str">
        <f t="shared" si="1"/>
        <v/>
      </c>
      <c r="G68" s="5"/>
      <c r="H68" s="5"/>
      <c r="I68" s="5"/>
      <c r="J68" s="5"/>
      <c r="K68" s="5"/>
      <c r="L68" s="5"/>
    </row>
    <row r="69" spans="1:12" x14ac:dyDescent="0.3">
      <c r="A69" s="14"/>
      <c r="C69" s="1"/>
      <c r="D69" s="1"/>
      <c r="E69" s="1"/>
      <c r="F69" s="3" t="str">
        <f t="shared" si="1"/>
        <v/>
      </c>
    </row>
    <row r="70" spans="1:12" x14ac:dyDescent="0.3">
      <c r="A70" s="57" t="s">
        <v>30</v>
      </c>
      <c r="B70" s="6" t="s">
        <v>207</v>
      </c>
      <c r="C70" s="6" t="str">
        <f>VLOOKUP(B70,'Members Data'!$A$3:$F$365,2,FALSE)</f>
        <v>Lois Hilton</v>
      </c>
      <c r="D70" s="6">
        <f>VLOOKUP(B70,'Members Data'!$A$3:$F$365,3,FALSE)</f>
        <v>32</v>
      </c>
      <c r="E70" s="6" t="str">
        <f>VLOOKUP(B70,'Members Data'!$A$3:$F$365,4,FALSE)</f>
        <v>Gracie Hill</v>
      </c>
      <c r="F70" s="3" t="str">
        <f t="shared" si="1"/>
        <v>S</v>
      </c>
      <c r="G70" s="6">
        <v>7</v>
      </c>
      <c r="H70" s="6">
        <v>3</v>
      </c>
      <c r="I70" s="6">
        <v>4</v>
      </c>
      <c r="J70" s="6"/>
      <c r="K70" s="6"/>
      <c r="L70" s="6"/>
    </row>
    <row r="71" spans="1:12" x14ac:dyDescent="0.3">
      <c r="A71" s="57"/>
      <c r="B71" s="6" t="s">
        <v>504</v>
      </c>
      <c r="C71" s="6" t="str">
        <f>VLOOKUP(B71,'Members Data'!$A$3:$F$365,2,FALSE)</f>
        <v>Maisie Sharp</v>
      </c>
      <c r="D71" s="6">
        <f>VLOOKUP(B71,'Members Data'!$A$3:$F$365,3,FALSE)</f>
        <v>116</v>
      </c>
      <c r="E71" s="6" t="str">
        <f>VLOOKUP(B71,'Members Data'!$A$3:$F$365,4,FALSE)</f>
        <v>Bluebarn Beharry</v>
      </c>
      <c r="F71" s="3" t="str">
        <f t="shared" si="1"/>
        <v>J</v>
      </c>
      <c r="G71" s="6">
        <v>6</v>
      </c>
      <c r="H71" s="6">
        <v>6</v>
      </c>
      <c r="I71" s="6"/>
      <c r="J71" s="6"/>
      <c r="K71" s="6"/>
      <c r="L71" s="6"/>
    </row>
    <row r="72" spans="1:12" x14ac:dyDescent="0.3">
      <c r="A72" s="57"/>
      <c r="B72" s="6" t="s">
        <v>335</v>
      </c>
      <c r="C72" s="6" t="str">
        <f>VLOOKUP(B72,'Members Data'!$A$3:$F$365,2,FALSE)</f>
        <v>Amanda Haslam</v>
      </c>
      <c r="D72" s="6">
        <f>VLOOKUP(B72,'Members Data'!$A$3:$F$365,3,FALSE)</f>
        <v>70</v>
      </c>
      <c r="E72" s="6" t="str">
        <f>VLOOKUP(B72,'Members Data'!$A$3:$F$365,4,FALSE)</f>
        <v>Slieve An Oir King</v>
      </c>
      <c r="F72" s="3" t="str">
        <f t="shared" si="1"/>
        <v>S</v>
      </c>
      <c r="G72" s="6">
        <v>5</v>
      </c>
      <c r="H72" s="6">
        <v>4</v>
      </c>
      <c r="I72" s="6"/>
      <c r="J72" s="6"/>
      <c r="K72" s="6"/>
      <c r="L72" s="6"/>
    </row>
    <row r="73" spans="1:12" x14ac:dyDescent="0.3">
      <c r="A73" s="57"/>
      <c r="B73" s="6" t="s">
        <v>493</v>
      </c>
      <c r="C73" s="6" t="str">
        <f>VLOOKUP(B73,'Members Data'!$A$3:$F$365,2,FALSE)</f>
        <v>Abigail Atherton</v>
      </c>
      <c r="D73" s="6">
        <f>VLOOKUP(B73,'Members Data'!$A$3:$F$365,3,FALSE)</f>
        <v>114</v>
      </c>
      <c r="E73" s="6" t="str">
        <f>VLOOKUP(B73,'Members Data'!$A$3:$F$365,4,FALSE)</f>
        <v>Battlestown Siskins Dream</v>
      </c>
      <c r="F73" s="3" t="str">
        <f t="shared" si="1"/>
        <v>J</v>
      </c>
      <c r="G73" s="6">
        <v>3</v>
      </c>
      <c r="H73" s="6"/>
      <c r="I73" s="6"/>
      <c r="J73" s="6"/>
      <c r="K73" s="6"/>
      <c r="L73" s="6"/>
    </row>
    <row r="74" spans="1:12" x14ac:dyDescent="0.3">
      <c r="A74" s="57"/>
      <c r="B74" s="6" t="s">
        <v>639</v>
      </c>
      <c r="C74" s="6" t="str">
        <f>VLOOKUP(B74,'Members Data'!$A$3:$F$365,2,FALSE)</f>
        <v>Maisie Sharp</v>
      </c>
      <c r="D74" s="6">
        <f>VLOOKUP(B74,'Members Data'!$A$3:$F$365,3,FALSE)</f>
        <v>116</v>
      </c>
      <c r="E74" s="6" t="str">
        <f>VLOOKUP(B74,'Members Data'!$A$3:$F$365,4,FALSE)</f>
        <v>Bronheulog Jackpot</v>
      </c>
      <c r="F74" s="3" t="str">
        <f t="shared" si="1"/>
        <v>j</v>
      </c>
      <c r="G74" s="6"/>
      <c r="H74" s="6">
        <v>7</v>
      </c>
      <c r="I74" s="6">
        <v>5</v>
      </c>
      <c r="J74" s="6"/>
      <c r="K74" s="6"/>
      <c r="L74" s="6"/>
    </row>
    <row r="75" spans="1:12" x14ac:dyDescent="0.3">
      <c r="A75" s="57"/>
      <c r="B75" s="6" t="s">
        <v>365</v>
      </c>
      <c r="C75" s="6" t="str">
        <f>VLOOKUP(B75,'Members Data'!$A$3:$F$365,2,FALSE)</f>
        <v>Bestsie Neale</v>
      </c>
      <c r="D75" s="6">
        <f>VLOOKUP(B75,'Members Data'!$A$3:$F$365,3,FALSE)</f>
        <v>80</v>
      </c>
      <c r="E75" s="6" t="str">
        <f>VLOOKUP(B75,'Members Data'!$A$3:$F$365,4,FALSE)</f>
        <v>Dowlesbrook Black Jack</v>
      </c>
      <c r="F75" s="3" t="str">
        <f t="shared" si="1"/>
        <v>J</v>
      </c>
      <c r="G75" s="6"/>
      <c r="H75" s="6">
        <v>1</v>
      </c>
      <c r="I75" s="6"/>
      <c r="J75" s="6"/>
      <c r="K75" s="6"/>
      <c r="L75" s="6"/>
    </row>
    <row r="76" spans="1:12" x14ac:dyDescent="0.3">
      <c r="A76" s="57"/>
      <c r="B76" s="6" t="s">
        <v>637</v>
      </c>
      <c r="C76" s="6" t="str">
        <f>VLOOKUP(B76,'Members Data'!$A$3:$F$365,2,FALSE)</f>
        <v>Emilia White</v>
      </c>
      <c r="D76" s="6">
        <f>VLOOKUP(B76,'Members Data'!$A$3:$F$365,3,FALSE)</f>
        <v>57</v>
      </c>
      <c r="E76" s="6" t="str">
        <f>VLOOKUP(B76,'Members Data'!$A$3:$F$365,4,FALSE)</f>
        <v>Faerietale Romance</v>
      </c>
      <c r="F76" s="3" t="str">
        <f t="shared" si="1"/>
        <v>j</v>
      </c>
      <c r="G76" s="6"/>
      <c r="H76" s="6">
        <v>1</v>
      </c>
      <c r="I76" s="6"/>
      <c r="J76" s="6">
        <v>6</v>
      </c>
      <c r="K76" s="6"/>
      <c r="L76" s="6"/>
    </row>
    <row r="77" spans="1:12" x14ac:dyDescent="0.3">
      <c r="A77" s="57"/>
      <c r="B77" s="6" t="s">
        <v>640</v>
      </c>
      <c r="C77" s="6" t="str">
        <f>VLOOKUP(B77,'Members Data'!$A$3:$F$365,2,FALSE)</f>
        <v>Grace Bethell</v>
      </c>
      <c r="D77" s="6">
        <f>VLOOKUP(B77,'Members Data'!$A$3:$F$365,3,FALSE)</f>
        <v>137</v>
      </c>
      <c r="E77" s="6" t="str">
        <f>VLOOKUP(B77,'Members Data'!$A$3:$F$365,4,FALSE)</f>
        <v>Diddle</v>
      </c>
      <c r="F77" s="3" t="str">
        <f t="shared" si="1"/>
        <v>j</v>
      </c>
      <c r="G77" s="6"/>
      <c r="H77" s="6">
        <v>1</v>
      </c>
      <c r="I77" s="6"/>
      <c r="J77" s="6"/>
      <c r="K77" s="6"/>
      <c r="L77" s="6"/>
    </row>
    <row r="78" spans="1:12" x14ac:dyDescent="0.3">
      <c r="A78" s="57"/>
      <c r="B78" s="6" t="s">
        <v>696</v>
      </c>
      <c r="C78" s="6" t="str">
        <f>VLOOKUP(B78,'Members Data'!$A$3:$F$365,2,FALSE)</f>
        <v>Emilia White</v>
      </c>
      <c r="D78" s="6">
        <f>VLOOKUP(B78,'Members Data'!$A$3:$F$365,3,FALSE)</f>
        <v>57</v>
      </c>
      <c r="E78" s="6" t="str">
        <f>VLOOKUP(B78,'Members Data'!$A$3:$F$365,4,FALSE)</f>
        <v>Jamana Mighty Oak</v>
      </c>
      <c r="F78" s="3" t="str">
        <f t="shared" si="1"/>
        <v>J</v>
      </c>
      <c r="G78" s="6"/>
      <c r="H78" s="6"/>
      <c r="I78" s="6">
        <v>6</v>
      </c>
      <c r="J78" s="6">
        <v>7</v>
      </c>
      <c r="K78" s="6"/>
      <c r="L78" s="6"/>
    </row>
    <row r="79" spans="1:12" x14ac:dyDescent="0.3">
      <c r="A79" s="57"/>
      <c r="B79" s="6" t="s">
        <v>660</v>
      </c>
      <c r="C79" s="6" t="str">
        <f>VLOOKUP(B79,'Members Data'!$A$3:$F$365,2,FALSE)</f>
        <v>Elsie Woodrow</v>
      </c>
      <c r="D79" s="6">
        <f>VLOOKUP(B79,'Members Data'!$A$3:$F$365,3,FALSE)</f>
        <v>147</v>
      </c>
      <c r="E79" s="6" t="str">
        <f>VLOOKUP(B79,'Members Data'!$A$3:$F$365,4,FALSE)</f>
        <v>Ghleoiteoigin Lady</v>
      </c>
      <c r="F79" s="3" t="str">
        <f t="shared" si="1"/>
        <v>J</v>
      </c>
      <c r="G79" s="6"/>
      <c r="H79" s="6"/>
      <c r="I79" s="6">
        <v>3</v>
      </c>
      <c r="J79" s="6"/>
      <c r="K79" s="6"/>
      <c r="L79" s="6"/>
    </row>
    <row r="80" spans="1:12" x14ac:dyDescent="0.3">
      <c r="A80" s="57"/>
      <c r="B80" s="6" t="s">
        <v>505</v>
      </c>
      <c r="C80" s="6" t="str">
        <f>VLOOKUP(B80,'Members Data'!$A$3:$F$365,2,FALSE)</f>
        <v>Maisie Sharp</v>
      </c>
      <c r="D80" s="6">
        <f>VLOOKUP(B80,'Members Data'!$A$3:$F$365,3,FALSE)</f>
        <v>116</v>
      </c>
      <c r="E80" s="6" t="str">
        <f>VLOOKUP(B80,'Members Data'!$A$3:$F$365,4,FALSE)</f>
        <v>Pillheath Perdita</v>
      </c>
      <c r="F80" s="3" t="str">
        <f t="shared" si="1"/>
        <v>J</v>
      </c>
      <c r="G80" s="6"/>
      <c r="H80" s="6"/>
      <c r="I80" s="6">
        <v>1</v>
      </c>
      <c r="J80" s="6"/>
      <c r="K80" s="6"/>
      <c r="L80" s="6"/>
    </row>
    <row r="81" spans="1:12" x14ac:dyDescent="0.3">
      <c r="A81" s="57"/>
      <c r="B81" s="6" t="s">
        <v>175</v>
      </c>
      <c r="C81" s="6" t="str">
        <f>VLOOKUP(B81,'Members Data'!$A$3:$F$365,2,FALSE)</f>
        <v>Darcy Donnelly</v>
      </c>
      <c r="D81" s="6">
        <f>VLOOKUP(B81,'Members Data'!$A$3:$F$365,3,FALSE)</f>
        <v>24</v>
      </c>
      <c r="E81" s="6" t="str">
        <f>VLOOKUP(B81,'Members Data'!$A$3:$F$365,4,FALSE)</f>
        <v>Richvale Springtime Penny</v>
      </c>
      <c r="F81" s="3" t="str">
        <f t="shared" si="1"/>
        <v>J</v>
      </c>
      <c r="G81" s="6"/>
      <c r="H81" s="6"/>
      <c r="I81" s="6"/>
      <c r="J81" s="6"/>
      <c r="K81" s="6">
        <v>10</v>
      </c>
      <c r="L81" s="6"/>
    </row>
    <row r="82" spans="1:12" x14ac:dyDescent="0.3">
      <c r="A82" s="57"/>
      <c r="B82" s="6" t="s">
        <v>694</v>
      </c>
      <c r="C82" s="6" t="str">
        <f>VLOOKUP(B82,'Members Data'!$A$3:$F$365,2,FALSE)</f>
        <v>Alexia Lilley</v>
      </c>
      <c r="D82" s="6">
        <f>VLOOKUP(B82,'Members Data'!$A$3:$F$365,3,FALSE)</f>
        <v>153</v>
      </c>
      <c r="E82" s="6" t="str">
        <f>VLOOKUP(B82,'Members Data'!$A$3:$F$365,4,FALSE)</f>
        <v>Colby Grandeur</v>
      </c>
      <c r="F82" s="3" t="str">
        <f t="shared" si="1"/>
        <v>J</v>
      </c>
      <c r="G82" s="6"/>
      <c r="H82" s="6"/>
      <c r="I82" s="6"/>
      <c r="J82" s="6"/>
      <c r="K82" s="6">
        <v>8</v>
      </c>
      <c r="L82" s="6"/>
    </row>
    <row r="83" spans="1:12" x14ac:dyDescent="0.3">
      <c r="A83" s="57"/>
      <c r="B83" s="6"/>
      <c r="C83" s="6"/>
      <c r="D83" s="6" t="e">
        <f>VLOOKUP(B83,'Members Data'!$A$3:$F$365,3,FALSE)</f>
        <v>#N/A</v>
      </c>
      <c r="E83" s="6" t="e">
        <f>VLOOKUP(B83,'Members Data'!$A$3:$F$365,4,FALSE)</f>
        <v>#N/A</v>
      </c>
      <c r="F83" s="3" t="str">
        <f t="shared" si="1"/>
        <v/>
      </c>
      <c r="G83" s="6"/>
      <c r="H83" s="6"/>
      <c r="I83" s="6"/>
      <c r="J83" s="6"/>
      <c r="K83" s="6"/>
      <c r="L83" s="6"/>
    </row>
    <row r="84" spans="1:12" x14ac:dyDescent="0.3">
      <c r="A84" s="57"/>
      <c r="B84" s="6"/>
      <c r="C84" s="6"/>
      <c r="D84" s="6" t="e">
        <f>VLOOKUP(B84,'Members Data'!$A$3:$F$365,3,FALSE)</f>
        <v>#N/A</v>
      </c>
      <c r="E84" s="6" t="e">
        <f>VLOOKUP(B84,'Members Data'!$A$3:$F$365,4,FALSE)</f>
        <v>#N/A</v>
      </c>
      <c r="F84" s="3" t="str">
        <f t="shared" si="1"/>
        <v/>
      </c>
      <c r="G84" s="6"/>
      <c r="H84" s="6"/>
      <c r="I84" s="6"/>
      <c r="J84" s="6"/>
      <c r="K84" s="6"/>
      <c r="L84" s="6"/>
    </row>
    <row r="85" spans="1:12" x14ac:dyDescent="0.3">
      <c r="A85" s="57"/>
      <c r="B85" s="6"/>
      <c r="C85" s="6" t="e">
        <f>VLOOKUP(B85,'Members Data'!$A$3:$F$365,2,FALSE)</f>
        <v>#N/A</v>
      </c>
      <c r="D85" s="6" t="e">
        <f>VLOOKUP(B85,'Members Data'!$A$3:$F$365,3,FALSE)</f>
        <v>#N/A</v>
      </c>
      <c r="E85" s="6" t="e">
        <f>VLOOKUP(B85,'Members Data'!$A$3:$F$365,4,FALSE)</f>
        <v>#N/A</v>
      </c>
      <c r="F85" s="3" t="str">
        <f t="shared" si="1"/>
        <v/>
      </c>
      <c r="G85" s="6"/>
      <c r="H85" s="6"/>
      <c r="I85" s="6"/>
      <c r="J85" s="6"/>
      <c r="K85" s="6"/>
      <c r="L85" s="6"/>
    </row>
    <row r="86" spans="1:12" x14ac:dyDescent="0.3">
      <c r="A86" s="57"/>
      <c r="B86" s="6"/>
      <c r="C86" s="6" t="e">
        <f>VLOOKUP(B86,'Members Data'!$A$3:$F$365,2,FALSE)</f>
        <v>#N/A</v>
      </c>
      <c r="D86" s="6" t="e">
        <f>VLOOKUP(B86,'Members Data'!$A$3:$F$365,3,FALSE)</f>
        <v>#N/A</v>
      </c>
      <c r="E86" s="6" t="e">
        <f>VLOOKUP(B86,'Members Data'!$A$3:$F$365,4,FALSE)</f>
        <v>#N/A</v>
      </c>
      <c r="F86" s="3" t="str">
        <f t="shared" si="1"/>
        <v/>
      </c>
      <c r="G86" s="6"/>
      <c r="H86" s="6"/>
      <c r="I86" s="6"/>
      <c r="J86" s="6"/>
      <c r="K86" s="6"/>
      <c r="L86" s="6"/>
    </row>
    <row r="87" spans="1:12" x14ac:dyDescent="0.3">
      <c r="A87" s="57"/>
      <c r="B87" s="6"/>
      <c r="C87" s="6" t="e">
        <f>VLOOKUP(B87,'Members Data'!$A$3:$F$365,2,FALSE)</f>
        <v>#N/A</v>
      </c>
      <c r="D87" s="6" t="e">
        <f>VLOOKUP(B87,'Members Data'!$A$3:$F$365,3,FALSE)</f>
        <v>#N/A</v>
      </c>
      <c r="E87" s="6" t="e">
        <f>VLOOKUP(B87,'Members Data'!$A$3:$F$365,4,FALSE)</f>
        <v>#N/A</v>
      </c>
      <c r="F87" s="3" t="str">
        <f t="shared" si="1"/>
        <v/>
      </c>
      <c r="G87" s="6"/>
      <c r="H87" s="6"/>
      <c r="I87" s="6"/>
      <c r="J87" s="6"/>
      <c r="K87" s="6"/>
      <c r="L87" s="6"/>
    </row>
    <row r="88" spans="1:12" x14ac:dyDescent="0.3">
      <c r="A88" s="57"/>
      <c r="B88" s="6"/>
      <c r="C88" s="6" t="e">
        <f>VLOOKUP(B88,'Members Data'!$A$3:$F$365,2,FALSE)</f>
        <v>#N/A</v>
      </c>
      <c r="D88" s="6" t="e">
        <f>VLOOKUP(B88,'Members Data'!$A$3:$F$365,3,FALSE)</f>
        <v>#N/A</v>
      </c>
      <c r="E88" s="6" t="e">
        <f>VLOOKUP(B88,'Members Data'!$A$3:$F$365,4,FALSE)</f>
        <v>#N/A</v>
      </c>
      <c r="F88" s="3" t="str">
        <f t="shared" si="1"/>
        <v/>
      </c>
      <c r="G88" s="6"/>
      <c r="H88" s="6"/>
      <c r="I88" s="6"/>
      <c r="J88" s="6"/>
      <c r="K88" s="6"/>
      <c r="L88" s="6"/>
    </row>
    <row r="89" spans="1:12" x14ac:dyDescent="0.3">
      <c r="A89" s="57"/>
      <c r="B89" s="6"/>
      <c r="C89" s="6" t="e">
        <f>VLOOKUP(B89,'Members Data'!$A$3:$F$365,2,FALSE)</f>
        <v>#N/A</v>
      </c>
      <c r="D89" s="6" t="e">
        <f>VLOOKUP(B89,'Members Data'!$A$3:$F$365,3,FALSE)</f>
        <v>#N/A</v>
      </c>
      <c r="E89" s="6" t="e">
        <f>VLOOKUP(B89,'Members Data'!$A$3:$F$365,4,FALSE)</f>
        <v>#N/A</v>
      </c>
      <c r="F89" s="3" t="str">
        <f t="shared" si="1"/>
        <v/>
      </c>
      <c r="G89" s="6"/>
      <c r="H89" s="6"/>
      <c r="I89" s="6"/>
      <c r="J89" s="6"/>
      <c r="K89" s="6"/>
      <c r="L89" s="6"/>
    </row>
    <row r="90" spans="1:12" x14ac:dyDescent="0.3">
      <c r="A90" s="14"/>
      <c r="C90" s="1"/>
      <c r="D90" s="1"/>
      <c r="E90" s="1"/>
      <c r="F90" s="3" t="str">
        <f t="shared" si="1"/>
        <v/>
      </c>
    </row>
    <row r="91" spans="1:12" x14ac:dyDescent="0.3">
      <c r="A91" s="58" t="s">
        <v>31</v>
      </c>
      <c r="B91" s="7" t="s">
        <v>443</v>
      </c>
      <c r="C91" s="33" t="str">
        <f>VLOOKUP(B91,'Members Data'!$A$3:$F$365,2,FALSE)</f>
        <v>Tilly Unsworth</v>
      </c>
      <c r="D91" s="7">
        <f>VLOOKUP(B91,'Members Data'!$A$3:$F$365,3,FALSE)</f>
        <v>100</v>
      </c>
      <c r="E91" s="7" t="str">
        <f>VLOOKUP(B91,'Members Data'!$A$3:$F$365,4,FALSE)</f>
        <v>Sangwyn Jethro</v>
      </c>
      <c r="F91" s="3" t="str">
        <f t="shared" si="1"/>
        <v>J</v>
      </c>
      <c r="G91" s="7">
        <v>7</v>
      </c>
      <c r="H91" s="7">
        <v>7</v>
      </c>
      <c r="I91" s="7">
        <v>7</v>
      </c>
      <c r="J91" s="7">
        <v>7</v>
      </c>
      <c r="K91" s="7">
        <v>12</v>
      </c>
      <c r="L91" s="7"/>
    </row>
    <row r="92" spans="1:12" x14ac:dyDescent="0.3">
      <c r="A92" s="58"/>
      <c r="B92" s="7" t="s">
        <v>207</v>
      </c>
      <c r="C92" s="44" t="str">
        <f>VLOOKUP(B92,'Members Data'!$A$3:$F$365,2,FALSE)</f>
        <v>Lois Hilton</v>
      </c>
      <c r="D92" s="7">
        <f>VLOOKUP(B92,'Members Data'!$A$3:$F$365,3,FALSE)</f>
        <v>32</v>
      </c>
      <c r="E92" s="7" t="str">
        <f>VLOOKUP(B92,'Members Data'!$A$3:$F$365,4,FALSE)</f>
        <v>Gracie Hill</v>
      </c>
      <c r="F92" s="3" t="str">
        <f t="shared" si="1"/>
        <v>S</v>
      </c>
      <c r="G92" s="7">
        <v>6</v>
      </c>
      <c r="H92" s="7">
        <v>1</v>
      </c>
      <c r="I92" s="7"/>
      <c r="J92" s="7"/>
      <c r="K92" s="7"/>
      <c r="L92" s="7"/>
    </row>
    <row r="93" spans="1:12" x14ac:dyDescent="0.3">
      <c r="A93" s="58"/>
      <c r="B93" s="7" t="s">
        <v>228</v>
      </c>
      <c r="C93" s="33" t="str">
        <f>VLOOKUP(B93,'Members Data'!$A$3:$F$365,2,FALSE)</f>
        <v>Jasmine Ruby Thornton</v>
      </c>
      <c r="D93" s="7">
        <f>VLOOKUP(B93,'Members Data'!$A$3:$F$365,3,FALSE)</f>
        <v>41</v>
      </c>
      <c r="E93" s="7" t="str">
        <f>VLOOKUP(B93,'Members Data'!$A$3:$F$365,4,FALSE)</f>
        <v>The General</v>
      </c>
      <c r="F93" s="3" t="str">
        <f>IF((LEFT(B93,1)="I"),"J",LEFT(B93,1))</f>
        <v>J</v>
      </c>
      <c r="G93" s="7"/>
      <c r="H93" s="7">
        <v>6</v>
      </c>
      <c r="I93" s="7">
        <v>6</v>
      </c>
      <c r="J93" s="7"/>
      <c r="K93" s="7"/>
      <c r="L93" s="7"/>
    </row>
    <row r="94" spans="1:12" x14ac:dyDescent="0.3">
      <c r="A94" s="58"/>
      <c r="B94" s="7" t="s">
        <v>503</v>
      </c>
      <c r="C94" s="7" t="str">
        <f>VLOOKUP(B94,'Members Data'!$A$3:$F$365,2,FALSE)</f>
        <v>Maisie Sharp</v>
      </c>
      <c r="D94" s="7">
        <f>VLOOKUP(B94,'Members Data'!$A$3:$F$365,3,FALSE)</f>
        <v>116</v>
      </c>
      <c r="E94" s="7" t="str">
        <f>VLOOKUP(B94,'Members Data'!$A$3:$F$365,4,FALSE)</f>
        <v>Bronheulog Jackpot</v>
      </c>
      <c r="F94" s="3" t="str">
        <f>IF((LEFT(B94,1)="I"),"J",LEFT(B94,1))</f>
        <v>J</v>
      </c>
      <c r="G94" s="7"/>
      <c r="H94" s="7">
        <v>5</v>
      </c>
      <c r="I94" s="7">
        <v>3</v>
      </c>
      <c r="J94" s="7"/>
      <c r="K94" s="7"/>
      <c r="L94" s="7"/>
    </row>
    <row r="95" spans="1:12" x14ac:dyDescent="0.3">
      <c r="A95" s="58"/>
      <c r="B95" s="7" t="s">
        <v>515</v>
      </c>
      <c r="C95" s="7" t="str">
        <f>VLOOKUP(B95,'Members Data'!$A$3:$F$365,2,FALSE)</f>
        <v>Adriana Wade</v>
      </c>
      <c r="D95" s="7">
        <f>VLOOKUP(B95,'Members Data'!$A$3:$F$365,3,FALSE)</f>
        <v>119</v>
      </c>
      <c r="E95" s="7" t="str">
        <f>VLOOKUP(B95,'Members Data'!$A$3:$F$365,4,FALSE)</f>
        <v>Knockbridge Smouldering</v>
      </c>
      <c r="F95" s="3" t="str">
        <f t="shared" ref="F95" si="2">IF((LEFT(B94,1)="I"),"J",LEFT(B94,1))</f>
        <v>J</v>
      </c>
      <c r="G95" s="7"/>
      <c r="H95" s="7">
        <v>4</v>
      </c>
      <c r="I95" s="7">
        <v>5</v>
      </c>
      <c r="J95" s="7">
        <v>6</v>
      </c>
      <c r="K95" s="7">
        <v>14</v>
      </c>
      <c r="L95" s="7"/>
    </row>
    <row r="96" spans="1:12" x14ac:dyDescent="0.3">
      <c r="A96" s="58"/>
      <c r="B96" s="7" t="s">
        <v>599</v>
      </c>
      <c r="C96" s="7" t="str">
        <f>VLOOKUP(B96,'Members Data'!$A$3:$F$365,2,FALSE)</f>
        <v>Grace Bethell</v>
      </c>
      <c r="D96" s="7">
        <f>VLOOKUP(B96,'Members Data'!$A$3:$F$365,3,FALSE)</f>
        <v>137</v>
      </c>
      <c r="E96" s="7" t="str">
        <f>VLOOKUP(B96,'Members Data'!$A$3:$F$365,4,FALSE)</f>
        <v>Diddle</v>
      </c>
      <c r="F96" s="3" t="str">
        <f>IF((LEFT(B95,1)="I"),"J",LEFT(B95,1))</f>
        <v>J</v>
      </c>
      <c r="G96" s="7"/>
      <c r="H96" s="7">
        <v>6</v>
      </c>
      <c r="I96" s="7"/>
      <c r="J96" s="7"/>
      <c r="K96" s="7"/>
      <c r="L96" s="7"/>
    </row>
    <row r="97" spans="1:12" x14ac:dyDescent="0.3">
      <c r="A97" s="58"/>
      <c r="B97" s="7" t="s">
        <v>545</v>
      </c>
      <c r="C97" s="7" t="str">
        <f>VLOOKUP(B97,'Members Data'!$A$3:$F$365,2,FALSE)</f>
        <v>Emilia White</v>
      </c>
      <c r="D97" s="7">
        <f>VLOOKUP(B97,'Members Data'!$A$3:$F$365,3,FALSE)</f>
        <v>57</v>
      </c>
      <c r="E97" s="7" t="str">
        <f>VLOOKUP(B97,'Members Data'!$A$3:$F$365,4,FALSE)</f>
        <v>Faerietale Romance</v>
      </c>
      <c r="F97" s="3" t="str">
        <f>IF((LEFT(B96,1)="I"),"J",LEFT(B96,1))</f>
        <v>J</v>
      </c>
      <c r="G97" s="7"/>
      <c r="H97" s="7">
        <v>1</v>
      </c>
      <c r="I97" s="7"/>
      <c r="J97" s="7"/>
      <c r="K97" s="7"/>
      <c r="L97" s="7"/>
    </row>
    <row r="98" spans="1:12" x14ac:dyDescent="0.3">
      <c r="A98" s="58"/>
      <c r="B98" s="7" t="s">
        <v>695</v>
      </c>
      <c r="C98" s="7" t="str">
        <f>VLOOKUP(B98,'Members Data'!$A$3:$F$365,2,FALSE)</f>
        <v>Emilia White</v>
      </c>
      <c r="D98" s="7">
        <f>VLOOKUP(B98,'Members Data'!$A$3:$F$365,3,FALSE)</f>
        <v>57</v>
      </c>
      <c r="E98" s="7" t="str">
        <f>VLOOKUP(B98,'Members Data'!$A$3:$F$365,4,FALSE)</f>
        <v>Wilcrick Sailor Boy</v>
      </c>
      <c r="F98" s="3" t="str">
        <f>IF((LEFT(B98,1)="I"),"J",LEFT(B98,1))</f>
        <v>J</v>
      </c>
      <c r="G98" s="7"/>
      <c r="H98" s="7"/>
      <c r="I98" s="7">
        <v>4</v>
      </c>
      <c r="J98" s="7"/>
      <c r="K98" s="7"/>
      <c r="L98" s="7"/>
    </row>
    <row r="99" spans="1:12" x14ac:dyDescent="0.3">
      <c r="A99" s="58"/>
      <c r="B99" s="7" t="s">
        <v>696</v>
      </c>
      <c r="C99" s="7" t="str">
        <f>VLOOKUP(B99,'Members Data'!$A$3:$F$365,2,FALSE)</f>
        <v>Emilia White</v>
      </c>
      <c r="D99" s="7">
        <f>VLOOKUP(B99,'Members Data'!$A$3:$F$365,3,FALSE)</f>
        <v>57</v>
      </c>
      <c r="E99" s="7" t="str">
        <f>VLOOKUP(B99,'Members Data'!$A$3:$F$365,4,FALSE)</f>
        <v>Jamana Mighty Oak</v>
      </c>
      <c r="F99" s="3" t="str">
        <f t="shared" ref="F99:F108" si="3">IF((LEFT(B99,1)="I"),"J",LEFT(B99,1))</f>
        <v>J</v>
      </c>
      <c r="G99" s="7"/>
      <c r="H99" s="7"/>
      <c r="I99" s="7"/>
      <c r="J99" s="7">
        <v>1</v>
      </c>
      <c r="K99" s="7"/>
      <c r="L99" s="7"/>
    </row>
    <row r="100" spans="1:12" x14ac:dyDescent="0.3">
      <c r="A100" s="58"/>
      <c r="B100" s="7"/>
      <c r="C100" s="7" t="e">
        <f>VLOOKUP(B100,'Members Data'!$A$3:$F$365,2,FALSE)</f>
        <v>#N/A</v>
      </c>
      <c r="D100" s="7" t="e">
        <f>VLOOKUP(B100,'Members Data'!$A$3:$F$365,3,FALSE)</f>
        <v>#N/A</v>
      </c>
      <c r="E100" s="7" t="e">
        <f>VLOOKUP(B100,'Members Data'!$A$3:$F$365,4,FALSE)</f>
        <v>#N/A</v>
      </c>
      <c r="F100" s="3" t="str">
        <f t="shared" si="3"/>
        <v/>
      </c>
      <c r="G100" s="7"/>
      <c r="H100" s="7"/>
      <c r="I100" s="7"/>
      <c r="J100" s="7"/>
      <c r="K100" s="7"/>
      <c r="L100" s="7"/>
    </row>
    <row r="101" spans="1:12" x14ac:dyDescent="0.3">
      <c r="A101" s="58"/>
      <c r="B101" s="7"/>
      <c r="C101" s="7" t="e">
        <f>VLOOKUP(B101,'Members Data'!$A$3:$F$365,2,FALSE)</f>
        <v>#N/A</v>
      </c>
      <c r="D101" s="7" t="e">
        <f>VLOOKUP(B101,'Members Data'!$A$3:$F$365,3,FALSE)</f>
        <v>#N/A</v>
      </c>
      <c r="E101" s="7" t="e">
        <f>VLOOKUP(B101,'Members Data'!$A$3:$F$365,4,FALSE)</f>
        <v>#N/A</v>
      </c>
      <c r="F101" s="3" t="str">
        <f t="shared" si="3"/>
        <v/>
      </c>
      <c r="G101" s="7"/>
      <c r="H101" s="7"/>
      <c r="I101" s="7"/>
      <c r="J101" s="7"/>
      <c r="K101" s="7"/>
      <c r="L101" s="7"/>
    </row>
    <row r="102" spans="1:12" x14ac:dyDescent="0.3">
      <c r="A102" s="58"/>
      <c r="B102" s="7"/>
      <c r="C102" s="7" t="e">
        <f>VLOOKUP(B102,'Members Data'!$A$3:$F$365,2,FALSE)</f>
        <v>#N/A</v>
      </c>
      <c r="D102" s="7" t="e">
        <f>VLOOKUP(B102,'Members Data'!$A$3:$F$365,3,FALSE)</f>
        <v>#N/A</v>
      </c>
      <c r="E102" s="7" t="e">
        <f>VLOOKUP(B102,'Members Data'!$A$3:$F$365,4,FALSE)</f>
        <v>#N/A</v>
      </c>
      <c r="F102" s="3" t="str">
        <f t="shared" si="3"/>
        <v/>
      </c>
      <c r="G102" s="7"/>
      <c r="H102" s="7"/>
      <c r="I102" s="7"/>
      <c r="J102" s="7"/>
      <c r="K102" s="7"/>
      <c r="L102" s="7"/>
    </row>
    <row r="103" spans="1:12" x14ac:dyDescent="0.3">
      <c r="A103" s="58"/>
      <c r="B103" s="7"/>
      <c r="C103" s="7" t="e">
        <f>VLOOKUP(B103,'Members Data'!$A$3:$F$365,2,FALSE)</f>
        <v>#N/A</v>
      </c>
      <c r="D103" s="7" t="e">
        <f>VLOOKUP(B103,'Members Data'!$A$3:$F$365,3,FALSE)</f>
        <v>#N/A</v>
      </c>
      <c r="E103" s="7" t="e">
        <f>VLOOKUP(B103,'Members Data'!$A$3:$F$365,4,FALSE)</f>
        <v>#N/A</v>
      </c>
      <c r="F103" s="3" t="str">
        <f t="shared" si="3"/>
        <v/>
      </c>
      <c r="G103" s="7"/>
      <c r="H103" s="7"/>
      <c r="I103" s="7"/>
      <c r="J103" s="7"/>
      <c r="K103" s="7"/>
      <c r="L103" s="7"/>
    </row>
    <row r="104" spans="1:12" x14ac:dyDescent="0.3">
      <c r="A104" s="58"/>
      <c r="B104" s="7"/>
      <c r="C104" s="7" t="e">
        <f>VLOOKUP(B104,'Members Data'!$A$3:$F$365,2,FALSE)</f>
        <v>#N/A</v>
      </c>
      <c r="D104" s="7" t="e">
        <f>VLOOKUP(B104,'Members Data'!$A$3:$F$365,3,FALSE)</f>
        <v>#N/A</v>
      </c>
      <c r="E104" s="7" t="e">
        <f>VLOOKUP(B104,'Members Data'!$A$3:$F$365,4,FALSE)</f>
        <v>#N/A</v>
      </c>
      <c r="F104" s="3" t="str">
        <f t="shared" si="3"/>
        <v/>
      </c>
      <c r="G104" s="7"/>
      <c r="H104" s="7"/>
      <c r="I104" s="7"/>
      <c r="J104" s="7"/>
      <c r="K104" s="7"/>
      <c r="L104" s="7"/>
    </row>
    <row r="105" spans="1:12" x14ac:dyDescent="0.3">
      <c r="A105" s="58"/>
      <c r="B105" s="7"/>
      <c r="C105" s="7" t="e">
        <f>VLOOKUP(B105,'Members Data'!$A$3:$F$365,2,FALSE)</f>
        <v>#N/A</v>
      </c>
      <c r="D105" s="7" t="e">
        <f>VLOOKUP(B105,'Members Data'!$A$3:$F$365,3,FALSE)</f>
        <v>#N/A</v>
      </c>
      <c r="E105" s="7" t="e">
        <f>VLOOKUP(B105,'Members Data'!$A$3:$F$365,4,FALSE)</f>
        <v>#N/A</v>
      </c>
      <c r="F105" s="3" t="str">
        <f t="shared" si="3"/>
        <v/>
      </c>
      <c r="G105" s="7"/>
      <c r="H105" s="7"/>
      <c r="I105" s="7"/>
      <c r="J105" s="7"/>
      <c r="K105" s="7"/>
      <c r="L105" s="7"/>
    </row>
    <row r="106" spans="1:12" x14ac:dyDescent="0.3">
      <c r="A106" s="58"/>
      <c r="B106" s="41"/>
      <c r="C106" s="7" t="e">
        <f>VLOOKUP(B106,'Members Data'!$A$3:$F$365,2,FALSE)</f>
        <v>#N/A</v>
      </c>
      <c r="D106" s="7" t="e">
        <f>VLOOKUP(B106,'Members Data'!$A$3:$F$365,3,FALSE)</f>
        <v>#N/A</v>
      </c>
      <c r="E106" s="7" t="e">
        <f>VLOOKUP(B106,'Members Data'!$A$3:$F$365,4,FALSE)</f>
        <v>#N/A</v>
      </c>
      <c r="F106" s="3" t="str">
        <f t="shared" si="3"/>
        <v/>
      </c>
      <c r="G106" s="7"/>
      <c r="H106" s="7"/>
      <c r="I106" s="7"/>
      <c r="J106" s="7"/>
      <c r="K106" s="7"/>
      <c r="L106" s="7"/>
    </row>
    <row r="107" spans="1:12" x14ac:dyDescent="0.3">
      <c r="A107" s="58"/>
      <c r="B107" s="7"/>
      <c r="C107" s="7" t="e">
        <f>VLOOKUP(B107,'Members Data'!$A$3:$F$365,2,FALSE)</f>
        <v>#N/A</v>
      </c>
      <c r="D107" s="7" t="e">
        <f>VLOOKUP(B107,'Members Data'!$A$3:$F$365,3,FALSE)</f>
        <v>#N/A</v>
      </c>
      <c r="E107" s="7" t="e">
        <f>VLOOKUP(B107,'Members Data'!$A$3:$F$365,4,FALSE)</f>
        <v>#N/A</v>
      </c>
      <c r="F107" s="3" t="str">
        <f t="shared" si="3"/>
        <v/>
      </c>
      <c r="G107" s="7"/>
      <c r="H107" s="7"/>
      <c r="I107" s="7"/>
      <c r="J107" s="7"/>
      <c r="K107" s="7"/>
      <c r="L107" s="7"/>
    </row>
    <row r="108" spans="1:12" x14ac:dyDescent="0.3">
      <c r="A108" s="58"/>
      <c r="B108" s="7"/>
      <c r="C108" s="7" t="e">
        <f>VLOOKUP(B108,'Members Data'!$A$3:$F$365,2,FALSE)</f>
        <v>#N/A</v>
      </c>
      <c r="D108" s="7" t="e">
        <f>VLOOKUP(B108,'Members Data'!$A$3:$F$365,3,FALSE)</f>
        <v>#N/A</v>
      </c>
      <c r="E108" s="7" t="e">
        <f>VLOOKUP(B108,'Members Data'!$A$3:$F$365,4,FALSE)</f>
        <v>#N/A</v>
      </c>
      <c r="F108" s="3" t="str">
        <f t="shared" si="3"/>
        <v/>
      </c>
      <c r="G108" s="7"/>
      <c r="H108" s="7"/>
      <c r="I108" s="7"/>
      <c r="J108" s="7"/>
      <c r="K108" s="7"/>
      <c r="L108" s="7"/>
    </row>
    <row r="109" spans="1:12" x14ac:dyDescent="0.3">
      <c r="A109" s="14"/>
      <c r="C109" s="1"/>
      <c r="D109" s="1"/>
      <c r="E109" s="1"/>
      <c r="F109" s="3" t="str">
        <f t="shared" ref="F109:F138" si="4">IF((LEFT(B109,1)="I"),"J",LEFT(B109,1))</f>
        <v/>
      </c>
    </row>
    <row r="110" spans="1:12" x14ac:dyDescent="0.3">
      <c r="A110" s="47" t="s">
        <v>33</v>
      </c>
      <c r="B110" s="8" t="s">
        <v>443</v>
      </c>
      <c r="C110" s="34" t="str">
        <f>VLOOKUP(B110,'Members Data'!$A$3:$F$365,2,FALSE)</f>
        <v>Tilly Unsworth</v>
      </c>
      <c r="D110" s="8">
        <f>VLOOKUP(B110,'Members Data'!$A$3:$F$365,3,FALSE)</f>
        <v>100</v>
      </c>
      <c r="E110" s="8" t="str">
        <f>VLOOKUP(B110,'Members Data'!$A$3:$F$365,4,FALSE)</f>
        <v>Sangwyn Jethro</v>
      </c>
      <c r="F110" s="3" t="str">
        <f t="shared" si="4"/>
        <v>J</v>
      </c>
      <c r="G110" s="8">
        <v>6</v>
      </c>
      <c r="H110" s="8">
        <v>6</v>
      </c>
      <c r="I110" s="8">
        <v>5</v>
      </c>
      <c r="J110" s="8">
        <v>7</v>
      </c>
      <c r="K110" s="8">
        <v>12</v>
      </c>
      <c r="L110" s="8"/>
    </row>
    <row r="111" spans="1:12" x14ac:dyDescent="0.3">
      <c r="A111" s="47"/>
      <c r="B111" s="8" t="s">
        <v>121</v>
      </c>
      <c r="C111" s="34" t="str">
        <f>VLOOKUP(B111,'Members Data'!$A$3:$F$365,2,FALSE)</f>
        <v>Carly Yates</v>
      </c>
      <c r="D111" s="8">
        <f>VLOOKUP(B111,'Members Data'!$A$3:$F$365,3,FALSE)</f>
        <v>8</v>
      </c>
      <c r="E111" s="8" t="str">
        <f>VLOOKUP(B111,'Members Data'!$A$3:$F$365,4,FALSE)</f>
        <v>Wellbrow Minsteral</v>
      </c>
      <c r="F111" s="3" t="str">
        <f t="shared" si="4"/>
        <v>S</v>
      </c>
      <c r="G111" s="8">
        <v>5</v>
      </c>
      <c r="H111" s="8">
        <v>7</v>
      </c>
      <c r="I111" s="8">
        <v>4</v>
      </c>
      <c r="J111" s="8"/>
      <c r="K111" s="8">
        <v>8</v>
      </c>
      <c r="L111" s="8"/>
    </row>
    <row r="112" spans="1:12" x14ac:dyDescent="0.3">
      <c r="A112" s="47"/>
      <c r="B112" s="8" t="s">
        <v>493</v>
      </c>
      <c r="C112" s="8" t="s">
        <v>494</v>
      </c>
      <c r="D112" s="8">
        <f>VLOOKUP(B112,'Members Data'!$A$3:$F$365,3,FALSE)</f>
        <v>114</v>
      </c>
      <c r="E112" s="8" t="str">
        <f>VLOOKUP(B112,'Members Data'!$A$3:$F$365,4,FALSE)</f>
        <v>Battlestown Siskins Dream</v>
      </c>
      <c r="F112" s="3" t="str">
        <f t="shared" si="4"/>
        <v>J</v>
      </c>
      <c r="G112" s="8">
        <v>4</v>
      </c>
      <c r="H112" s="8"/>
      <c r="I112" s="8">
        <v>2</v>
      </c>
      <c r="J112" s="8"/>
      <c r="K112" s="8"/>
      <c r="L112" s="8"/>
    </row>
    <row r="113" spans="1:12" x14ac:dyDescent="0.3">
      <c r="A113" s="47"/>
      <c r="B113" s="8" t="s">
        <v>182</v>
      </c>
      <c r="C113" s="38" t="str">
        <f>VLOOKUP(B113,'Members Data'!$A$3:$F$365,2,FALSE)</f>
        <v>Isabella Dobson</v>
      </c>
      <c r="D113" s="8">
        <f>VLOOKUP(B113,'Members Data'!$A$3:$F$365,3,FALSE)</f>
        <v>26</v>
      </c>
      <c r="E113" s="8" t="str">
        <f>VLOOKUP(B113,'Members Data'!$A$3:$F$365,4,FALSE)</f>
        <v>Cheshmere Rustic Romeo</v>
      </c>
      <c r="F113" s="3" t="str">
        <f t="shared" si="4"/>
        <v>J</v>
      </c>
      <c r="G113" s="8">
        <v>3</v>
      </c>
      <c r="H113" s="8">
        <v>5</v>
      </c>
      <c r="I113" s="8">
        <v>3</v>
      </c>
      <c r="J113" s="8">
        <v>5</v>
      </c>
      <c r="K113" s="8">
        <v>10</v>
      </c>
      <c r="L113" s="8"/>
    </row>
    <row r="114" spans="1:12" x14ac:dyDescent="0.3">
      <c r="A114" s="47"/>
      <c r="B114" s="8" t="s">
        <v>641</v>
      </c>
      <c r="C114" s="38" t="str">
        <f>VLOOKUP(B114,'Members Data'!$A$3:$F$365,2,FALSE)</f>
        <v>Maisie Sharp</v>
      </c>
      <c r="D114" s="8">
        <f>VLOOKUP(B114,'Members Data'!$A$3:$F$365,3,FALSE)</f>
        <v>116</v>
      </c>
      <c r="E114" s="8" t="str">
        <f>VLOOKUP(B114,'Members Data'!$A$3:$F$365,4,FALSE)</f>
        <v>Bluebarn Beharry</v>
      </c>
      <c r="F114" s="3" t="str">
        <f t="shared" si="4"/>
        <v>j</v>
      </c>
      <c r="G114" s="8"/>
      <c r="H114" s="8">
        <v>4</v>
      </c>
      <c r="I114" s="8"/>
      <c r="J114" s="8"/>
      <c r="K114" s="8"/>
      <c r="L114" s="8"/>
    </row>
    <row r="115" spans="1:12" x14ac:dyDescent="0.3">
      <c r="A115" s="47"/>
      <c r="B115" s="8" t="s">
        <v>365</v>
      </c>
      <c r="C115" s="38" t="str">
        <f>VLOOKUP(B115,'Members Data'!$A$3:$F$365,2,FALSE)</f>
        <v>Bestsie Neale</v>
      </c>
      <c r="D115" s="8">
        <f>VLOOKUP(B115,'Members Data'!$A$3:$F$365,3,FALSE)</f>
        <v>80</v>
      </c>
      <c r="E115" s="8" t="str">
        <f>VLOOKUP(B115,'Members Data'!$A$3:$F$365,4,FALSE)</f>
        <v>Dowlesbrook Black Jack</v>
      </c>
      <c r="F115" s="3" t="str">
        <f t="shared" si="4"/>
        <v>J</v>
      </c>
      <c r="G115" s="8"/>
      <c r="H115" s="8">
        <v>2</v>
      </c>
      <c r="I115" s="8"/>
      <c r="J115" s="8"/>
      <c r="K115" s="8"/>
      <c r="L115" s="8"/>
    </row>
    <row r="116" spans="1:12" x14ac:dyDescent="0.3">
      <c r="A116" s="47"/>
      <c r="B116" s="8" t="s">
        <v>684</v>
      </c>
      <c r="C116" s="8" t="str">
        <f>VLOOKUP(B116,'Members Data'!$A$3:$F$365,2,FALSE)</f>
        <v>Alice Hartenfeld</v>
      </c>
      <c r="D116" s="8">
        <f>VLOOKUP(B116,'Members Data'!$A$3:$F$365,3,FALSE)</f>
        <v>154</v>
      </c>
      <c r="E116" s="8" t="str">
        <f>VLOOKUP(B116,'Members Data'!$A$3:$F$365,4,FALSE)</f>
        <v>Anchor Lullaby</v>
      </c>
      <c r="F116" s="3" t="str">
        <f t="shared" si="4"/>
        <v>J</v>
      </c>
      <c r="G116" s="8"/>
      <c r="H116" s="8"/>
      <c r="I116" s="8">
        <v>6</v>
      </c>
      <c r="J116" s="8"/>
      <c r="K116" s="8"/>
      <c r="L116" s="8"/>
    </row>
    <row r="117" spans="1:12" x14ac:dyDescent="0.3">
      <c r="A117" s="47"/>
      <c r="B117" s="8" t="s">
        <v>505</v>
      </c>
      <c r="C117" s="8" t="str">
        <f>VLOOKUP(B117,'Members Data'!$A$3:$F$365,2,FALSE)</f>
        <v>Maisie Sharp</v>
      </c>
      <c r="D117" s="8">
        <f>VLOOKUP(B117,'Members Data'!$A$3:$F$365,3,FALSE)</f>
        <v>116</v>
      </c>
      <c r="E117" s="8" t="str">
        <f>VLOOKUP(B117,'Members Data'!$A$3:$F$365,4,FALSE)</f>
        <v>Pillheath Perdita</v>
      </c>
      <c r="F117" s="3" t="str">
        <f t="shared" si="4"/>
        <v>J</v>
      </c>
      <c r="G117" s="8"/>
      <c r="H117" s="8"/>
      <c r="I117" s="8">
        <v>1</v>
      </c>
      <c r="J117" s="8"/>
      <c r="K117" s="8"/>
      <c r="L117" s="8"/>
    </row>
    <row r="118" spans="1:12" x14ac:dyDescent="0.3">
      <c r="A118" s="47"/>
      <c r="B118" s="8" t="s">
        <v>637</v>
      </c>
      <c r="C118" s="8" t="str">
        <f>VLOOKUP(B118,'Members Data'!$A$3:$F$365,2,FALSE)</f>
        <v>Emilia White</v>
      </c>
      <c r="D118" s="8">
        <f>VLOOKUP(B118,'Members Data'!$A$3:$F$365,3,FALSE)</f>
        <v>57</v>
      </c>
      <c r="E118" s="8" t="str">
        <f>VLOOKUP(B118,'Members Data'!$A$3:$F$365,4,FALSE)</f>
        <v>Faerietale Romance</v>
      </c>
      <c r="F118" s="3" t="str">
        <f t="shared" si="4"/>
        <v>j</v>
      </c>
      <c r="G118" s="8"/>
      <c r="H118" s="8"/>
      <c r="I118" s="8"/>
      <c r="J118" s="8">
        <v>6</v>
      </c>
      <c r="K118" s="8"/>
      <c r="L118" s="8"/>
    </row>
    <row r="119" spans="1:12" x14ac:dyDescent="0.3">
      <c r="A119" s="47"/>
      <c r="B119" s="8" t="s">
        <v>660</v>
      </c>
      <c r="C119" s="8" t="str">
        <f>VLOOKUP(B119,'Members Data'!$A$3:$F$365,2,FALSE)</f>
        <v>Elsie Woodrow</v>
      </c>
      <c r="D119" s="8">
        <f>VLOOKUP(B119,'Members Data'!$A$3:$F$365,3,FALSE)</f>
        <v>147</v>
      </c>
      <c r="E119" s="8" t="str">
        <f>VLOOKUP(B119,'Members Data'!$A$3:$F$365,4,FALSE)</f>
        <v>Ghleoiteoigin Lady</v>
      </c>
      <c r="F119" s="3" t="str">
        <f t="shared" si="4"/>
        <v>J</v>
      </c>
      <c r="G119" s="8"/>
      <c r="H119" s="8"/>
      <c r="I119" s="8"/>
      <c r="J119" s="8">
        <v>1</v>
      </c>
      <c r="K119" s="8"/>
      <c r="L119" s="8"/>
    </row>
    <row r="120" spans="1:12" x14ac:dyDescent="0.3">
      <c r="A120" s="47"/>
      <c r="B120" s="8" t="s">
        <v>702</v>
      </c>
      <c r="C120" s="8" t="str">
        <f>VLOOKUP(B120,'Members Data'!$A$3:$F$365,2,FALSE)</f>
        <v>Darcy Donnelly</v>
      </c>
      <c r="D120" s="8">
        <f>VLOOKUP(B120,'Members Data'!$A$3:$F$365,3,FALSE)</f>
        <v>24</v>
      </c>
      <c r="E120" s="8" t="str">
        <f>VLOOKUP(B120,'Members Data'!$A$3:$F$365,4,FALSE)</f>
        <v>Richvale Springtime Penny</v>
      </c>
      <c r="F120" s="3" t="str">
        <f t="shared" si="4"/>
        <v>j</v>
      </c>
      <c r="G120" s="8"/>
      <c r="H120" s="8"/>
      <c r="I120" s="8"/>
      <c r="J120" s="8"/>
      <c r="K120" s="8">
        <v>4</v>
      </c>
      <c r="L120" s="8"/>
    </row>
    <row r="121" spans="1:12" x14ac:dyDescent="0.3">
      <c r="A121" s="47"/>
      <c r="B121" s="8"/>
      <c r="C121" s="8" t="e">
        <f>VLOOKUP(B121,'Members Data'!$A$3:$F$365,2,FALSE)</f>
        <v>#N/A</v>
      </c>
      <c r="D121" s="8" t="e">
        <f>VLOOKUP(B121,'Members Data'!$A$3:$F$365,3,FALSE)</f>
        <v>#N/A</v>
      </c>
      <c r="E121" s="8" t="e">
        <f>VLOOKUP(B121,'Members Data'!$A$3:$F$365,4,FALSE)</f>
        <v>#N/A</v>
      </c>
      <c r="F121" s="3" t="str">
        <f t="shared" si="4"/>
        <v/>
      </c>
      <c r="G121" s="8"/>
      <c r="H121" s="8"/>
      <c r="I121" s="8"/>
      <c r="J121" s="8"/>
      <c r="K121" s="8"/>
      <c r="L121" s="8"/>
    </row>
    <row r="122" spans="1:12" x14ac:dyDescent="0.3">
      <c r="A122" s="47"/>
      <c r="B122" s="8"/>
      <c r="C122" s="8" t="e">
        <f>VLOOKUP(B122,'Members Data'!$A$3:$F$365,2,FALSE)</f>
        <v>#N/A</v>
      </c>
      <c r="D122" s="8" t="e">
        <f>VLOOKUP(B122,'Members Data'!$A$3:$F$365,3,FALSE)</f>
        <v>#N/A</v>
      </c>
      <c r="E122" s="8" t="e">
        <f>VLOOKUP(B122,'Members Data'!$A$3:$F$365,4,FALSE)</f>
        <v>#N/A</v>
      </c>
      <c r="F122" s="3" t="str">
        <f t="shared" si="4"/>
        <v/>
      </c>
      <c r="G122" s="8"/>
      <c r="H122" s="8"/>
      <c r="I122" s="8"/>
      <c r="J122" s="8"/>
      <c r="K122" s="8"/>
      <c r="L122" s="8"/>
    </row>
    <row r="123" spans="1:12" x14ac:dyDescent="0.3">
      <c r="A123" s="47"/>
      <c r="B123" s="8"/>
      <c r="C123" s="8" t="e">
        <f>VLOOKUP(B123,'Members Data'!$A$3:$F$365,2,FALSE)</f>
        <v>#N/A</v>
      </c>
      <c r="D123" s="8" t="e">
        <f>VLOOKUP(B123,'Members Data'!$A$3:$F$365,3,FALSE)</f>
        <v>#N/A</v>
      </c>
      <c r="E123" s="8" t="e">
        <f>VLOOKUP(B123,'Members Data'!$A$3:$F$365,4,FALSE)</f>
        <v>#N/A</v>
      </c>
      <c r="F123" s="3" t="str">
        <f t="shared" si="4"/>
        <v/>
      </c>
      <c r="G123" s="8"/>
      <c r="H123" s="8"/>
      <c r="I123" s="8"/>
      <c r="J123" s="8"/>
      <c r="K123" s="8"/>
      <c r="L123" s="8"/>
    </row>
    <row r="124" spans="1:12" x14ac:dyDescent="0.3">
      <c r="A124" s="47"/>
      <c r="B124" s="8"/>
      <c r="C124" s="8" t="e">
        <f>VLOOKUP(B124,'Members Data'!$A$3:$F$365,2,FALSE)</f>
        <v>#N/A</v>
      </c>
      <c r="D124" s="8" t="e">
        <f>VLOOKUP(B124,'Members Data'!$A$3:$F$365,3,FALSE)</f>
        <v>#N/A</v>
      </c>
      <c r="E124" s="8" t="e">
        <f>VLOOKUP(B124,'Members Data'!$A$3:$F$365,4,FALSE)</f>
        <v>#N/A</v>
      </c>
      <c r="F124" s="3" t="str">
        <f t="shared" si="4"/>
        <v/>
      </c>
      <c r="G124" s="8"/>
      <c r="H124" s="8"/>
      <c r="I124" s="8"/>
      <c r="J124" s="8"/>
      <c r="K124" s="8"/>
      <c r="L124" s="8"/>
    </row>
    <row r="125" spans="1:12" x14ac:dyDescent="0.3">
      <c r="A125" s="47"/>
      <c r="B125" s="8"/>
      <c r="C125" s="8" t="e">
        <f>VLOOKUP(B125,'Members Data'!$A$3:$F$365,2,FALSE)</f>
        <v>#N/A</v>
      </c>
      <c r="D125" s="8" t="e">
        <f>VLOOKUP(B125,'Members Data'!$A$3:$F$365,3,FALSE)</f>
        <v>#N/A</v>
      </c>
      <c r="E125" s="8" t="e">
        <f>VLOOKUP(B125,'Members Data'!$A$3:$F$365,4,FALSE)</f>
        <v>#N/A</v>
      </c>
      <c r="F125" s="3" t="str">
        <f t="shared" si="4"/>
        <v/>
      </c>
      <c r="G125" s="8"/>
      <c r="H125" s="8"/>
      <c r="I125" s="8"/>
      <c r="J125" s="8"/>
      <c r="K125" s="8"/>
      <c r="L125" s="8"/>
    </row>
    <row r="126" spans="1:12" x14ac:dyDescent="0.3">
      <c r="A126" s="47"/>
      <c r="B126" s="8"/>
      <c r="C126" s="8" t="e">
        <f>VLOOKUP(B126,'Members Data'!$A$3:$F$365,2,FALSE)</f>
        <v>#N/A</v>
      </c>
      <c r="D126" s="8" t="e">
        <f>VLOOKUP(B126,'Members Data'!$A$3:$F$365,3,FALSE)</f>
        <v>#N/A</v>
      </c>
      <c r="E126" s="8" t="e">
        <f>VLOOKUP(B126,'Members Data'!$A$3:$F$365,4,FALSE)</f>
        <v>#N/A</v>
      </c>
      <c r="F126" s="3" t="str">
        <f t="shared" si="4"/>
        <v/>
      </c>
      <c r="G126" s="8"/>
      <c r="H126" s="8"/>
      <c r="I126" s="8"/>
      <c r="J126" s="8"/>
      <c r="K126" s="8"/>
      <c r="L126" s="8"/>
    </row>
    <row r="127" spans="1:12" x14ac:dyDescent="0.3">
      <c r="A127" s="47"/>
      <c r="B127" s="8"/>
      <c r="C127" s="8" t="e">
        <f>VLOOKUP(B127,'Members Data'!$A$3:$F$365,2,FALSE)</f>
        <v>#N/A</v>
      </c>
      <c r="D127" s="8" t="e">
        <f>VLOOKUP(B127,'Members Data'!$A$3:$F$365,3,FALSE)</f>
        <v>#N/A</v>
      </c>
      <c r="E127" s="8" t="e">
        <f>VLOOKUP(B127,'Members Data'!$A$3:$F$365,4,FALSE)</f>
        <v>#N/A</v>
      </c>
      <c r="F127" s="3" t="str">
        <f t="shared" si="4"/>
        <v/>
      </c>
      <c r="G127" s="8"/>
      <c r="H127" s="8"/>
      <c r="I127" s="8"/>
      <c r="J127" s="8"/>
      <c r="K127" s="8"/>
      <c r="L127" s="8"/>
    </row>
    <row r="128" spans="1:12" x14ac:dyDescent="0.3">
      <c r="A128" s="47"/>
      <c r="B128" s="8"/>
      <c r="C128" s="8" t="e">
        <f>VLOOKUP(B128,'Members Data'!$A$3:$F$365,2,FALSE)</f>
        <v>#N/A</v>
      </c>
      <c r="D128" s="8" t="e">
        <f>VLOOKUP(B128,'Members Data'!$A$3:$F$365,3,FALSE)</f>
        <v>#N/A</v>
      </c>
      <c r="E128" s="8" t="e">
        <f>VLOOKUP(B128,'Members Data'!$A$3:$F$365,4,FALSE)</f>
        <v>#N/A</v>
      </c>
      <c r="F128" s="3" t="str">
        <f t="shared" si="4"/>
        <v/>
      </c>
      <c r="G128" s="8"/>
      <c r="H128" s="8"/>
      <c r="I128" s="8"/>
      <c r="J128" s="8"/>
      <c r="K128" s="8"/>
      <c r="L128" s="8"/>
    </row>
    <row r="129" spans="1:12" x14ac:dyDescent="0.3">
      <c r="A129" s="47"/>
      <c r="B129" s="8"/>
      <c r="C129" s="8" t="e">
        <f>VLOOKUP(B129,'Members Data'!$A$3:$F$365,2,FALSE)</f>
        <v>#N/A</v>
      </c>
      <c r="D129" s="8" t="e">
        <f>VLOOKUP(B129,'Members Data'!$A$3:$F$365,3,FALSE)</f>
        <v>#N/A</v>
      </c>
      <c r="E129" s="8" t="e">
        <f>VLOOKUP(B129,'Members Data'!$A$3:$F$365,4,FALSE)</f>
        <v>#N/A</v>
      </c>
      <c r="F129" s="3" t="str">
        <f t="shared" si="4"/>
        <v/>
      </c>
      <c r="G129" s="8"/>
      <c r="H129" s="8"/>
      <c r="I129" s="8"/>
      <c r="J129" s="8"/>
      <c r="K129" s="8"/>
      <c r="L129" s="8"/>
    </row>
    <row r="130" spans="1:12" x14ac:dyDescent="0.3">
      <c r="A130" s="47"/>
      <c r="B130" s="8"/>
      <c r="C130" s="8" t="e">
        <f>VLOOKUP(B130,'Members Data'!$A$3:$F$365,2,FALSE)</f>
        <v>#N/A</v>
      </c>
      <c r="D130" s="8" t="e">
        <f>VLOOKUP(B130,'Members Data'!$A$3:$F$365,3,FALSE)</f>
        <v>#N/A</v>
      </c>
      <c r="E130" s="8" t="e">
        <f>VLOOKUP(B130,'Members Data'!$A$3:$F$365,4,FALSE)</f>
        <v>#N/A</v>
      </c>
      <c r="F130" s="3" t="str">
        <f t="shared" si="4"/>
        <v/>
      </c>
      <c r="G130" s="8"/>
      <c r="H130" s="8"/>
      <c r="I130" s="8"/>
      <c r="J130" s="8"/>
      <c r="K130" s="8"/>
      <c r="L130" s="8"/>
    </row>
    <row r="131" spans="1:12" x14ac:dyDescent="0.3">
      <c r="A131" s="14"/>
      <c r="C131" s="1"/>
      <c r="D131" s="1"/>
      <c r="E131" s="1"/>
      <c r="F131" s="3" t="str">
        <f t="shared" si="4"/>
        <v/>
      </c>
    </row>
    <row r="132" spans="1:12" ht="16.5" customHeight="1" x14ac:dyDescent="0.3">
      <c r="A132" s="48" t="s">
        <v>34</v>
      </c>
      <c r="B132" s="9" t="s">
        <v>202</v>
      </c>
      <c r="C132" s="9" t="str">
        <f>VLOOKUP(B132,'Members Data'!$A$3:$F$365,2,FALSE)</f>
        <v>Farrah Sanbrook</v>
      </c>
      <c r="D132" s="9">
        <f>VLOOKUP(B132,'Members Data'!$A$3:$F$365,3,FALSE)</f>
        <v>31</v>
      </c>
      <c r="E132" s="9" t="str">
        <f>VLOOKUP(B132,'Members Data'!$A$3:$F$365,4,FALSE)</f>
        <v>Kirtle Braeriach</v>
      </c>
      <c r="F132" s="3" t="str">
        <f t="shared" si="4"/>
        <v>S</v>
      </c>
      <c r="G132" s="9">
        <v>7</v>
      </c>
      <c r="H132" s="9"/>
      <c r="I132" s="9">
        <v>7</v>
      </c>
      <c r="J132" s="9"/>
      <c r="K132" s="9"/>
      <c r="L132" s="9"/>
    </row>
    <row r="133" spans="1:12" x14ac:dyDescent="0.3">
      <c r="A133" s="48"/>
      <c r="B133" s="9" t="s">
        <v>525</v>
      </c>
      <c r="C133" s="35" t="str">
        <f>VLOOKUP(B133,'Members Data'!$A$3:$F$365,2,FALSE)</f>
        <v>Hugo Bardusco</v>
      </c>
      <c r="D133" s="9">
        <f>VLOOKUP(B133,'Members Data'!$A$3:$F$365,3,FALSE)</f>
        <v>121</v>
      </c>
      <c r="E133" s="9" t="str">
        <f>VLOOKUP(B133,'Members Data'!$A$3:$F$365,4,FALSE)</f>
        <v>Fire Cracker</v>
      </c>
      <c r="F133" s="3" t="str">
        <f t="shared" si="4"/>
        <v>J</v>
      </c>
      <c r="G133" s="9">
        <v>5</v>
      </c>
      <c r="H133" s="9">
        <v>6</v>
      </c>
      <c r="I133" s="9"/>
      <c r="J133" s="9"/>
      <c r="K133" s="9"/>
      <c r="L133" s="9"/>
    </row>
    <row r="134" spans="1:12" x14ac:dyDescent="0.3">
      <c r="A134" s="48"/>
      <c r="B134" s="9" t="s">
        <v>228</v>
      </c>
      <c r="C134" s="35" t="str">
        <f>VLOOKUP(B134,'Members Data'!$A$3:$F$365,2,FALSE)</f>
        <v>Jasmine Ruby Thornton</v>
      </c>
      <c r="D134" s="9">
        <f>VLOOKUP(B134,'Members Data'!$A$3:$F$365,3,FALSE)</f>
        <v>41</v>
      </c>
      <c r="E134" s="9" t="str">
        <f>VLOOKUP(B134,'Members Data'!$A$3:$F$365,4,FALSE)</f>
        <v>The General</v>
      </c>
      <c r="F134" s="3" t="str">
        <f t="shared" si="4"/>
        <v>J</v>
      </c>
      <c r="G134" s="9">
        <v>4</v>
      </c>
      <c r="H134" s="9">
        <v>5</v>
      </c>
      <c r="I134" s="9">
        <v>4</v>
      </c>
      <c r="J134" s="9">
        <v>6</v>
      </c>
      <c r="K134" s="9"/>
      <c r="L134" s="9"/>
    </row>
    <row r="135" spans="1:12" x14ac:dyDescent="0.3">
      <c r="A135" s="48"/>
      <c r="B135" s="9" t="s">
        <v>437</v>
      </c>
      <c r="C135" s="35" t="str">
        <f>VLOOKUP(B135,'Members Data'!$A$3:$F$365,2,FALSE)</f>
        <v>Chloe Wiggins</v>
      </c>
      <c r="D135" s="9">
        <f>VLOOKUP(B135,'Members Data'!$A$3:$F$365,3,FALSE)</f>
        <v>98</v>
      </c>
      <c r="E135" s="9" t="str">
        <f>VLOOKUP(B135,'Members Data'!$A$3:$F$365,4,FALSE)</f>
        <v>Honddu Chequers</v>
      </c>
      <c r="F135" s="3" t="str">
        <f t="shared" si="4"/>
        <v>J</v>
      </c>
      <c r="G135" s="9">
        <v>1</v>
      </c>
      <c r="H135" s="9"/>
      <c r="I135" s="9"/>
      <c r="J135" s="9"/>
      <c r="K135" s="9"/>
      <c r="L135" s="9"/>
    </row>
    <row r="136" spans="1:12" x14ac:dyDescent="0.3">
      <c r="A136" s="48"/>
      <c r="B136" s="9" t="s">
        <v>515</v>
      </c>
      <c r="C136" s="35" t="str">
        <f>VLOOKUP(B136,'Members Data'!$A$3:$F$365,2,FALSE)</f>
        <v>Adriana Wade</v>
      </c>
      <c r="D136" s="9">
        <f>VLOOKUP(B136,'Members Data'!$A$3:$F$365,3,FALSE)</f>
        <v>119</v>
      </c>
      <c r="E136" s="9" t="str">
        <f>VLOOKUP(B136,'Members Data'!$A$3:$F$365,4,FALSE)</f>
        <v>Knockbridge Smouldering</v>
      </c>
      <c r="F136" s="3" t="str">
        <f t="shared" si="4"/>
        <v>J</v>
      </c>
      <c r="G136" s="9">
        <v>1</v>
      </c>
      <c r="H136" s="9">
        <v>7</v>
      </c>
      <c r="I136" s="9">
        <v>6</v>
      </c>
      <c r="J136" s="9">
        <v>7</v>
      </c>
      <c r="K136" s="9"/>
      <c r="L136" s="9"/>
    </row>
    <row r="137" spans="1:12" x14ac:dyDescent="0.3">
      <c r="A137" s="48"/>
      <c r="B137" s="9" t="s">
        <v>405</v>
      </c>
      <c r="C137" s="45" t="str">
        <f>VLOOKUP(B137,'Members Data'!$A$3:$F$365,2,FALSE)</f>
        <v>Jessica Banks</v>
      </c>
      <c r="D137" s="9">
        <f>VLOOKUP(B137,'Members Data'!$A$3:$F$365,3,FALSE)</f>
        <v>90</v>
      </c>
      <c r="E137" s="9" t="str">
        <f>VLOOKUP(B137,'Members Data'!$A$3:$F$365,4,FALSE)</f>
        <v xml:space="preserve">Mise Moydrum Mirah </v>
      </c>
      <c r="F137" s="3" t="str">
        <f t="shared" si="4"/>
        <v>S</v>
      </c>
      <c r="G137" s="9"/>
      <c r="H137" s="9"/>
      <c r="I137" s="9">
        <v>5</v>
      </c>
      <c r="J137" s="9"/>
      <c r="K137" s="9"/>
      <c r="L137" s="9"/>
    </row>
    <row r="138" spans="1:12" x14ac:dyDescent="0.3">
      <c r="A138" s="48"/>
      <c r="B138" s="9"/>
      <c r="C138" s="9" t="e">
        <f>VLOOKUP(B138,'Members Data'!$A$3:$F$365,2,FALSE)</f>
        <v>#N/A</v>
      </c>
      <c r="D138" s="9" t="e">
        <f>VLOOKUP(B138,'Members Data'!$A$3:$F$365,3,FALSE)</f>
        <v>#N/A</v>
      </c>
      <c r="E138" s="9" t="e">
        <f>VLOOKUP(B138,'Members Data'!$A$3:$F$365,4,FALSE)</f>
        <v>#N/A</v>
      </c>
      <c r="F138" s="3" t="str">
        <f t="shared" si="4"/>
        <v/>
      </c>
      <c r="G138" s="9"/>
      <c r="H138" s="9"/>
      <c r="I138" s="9"/>
      <c r="J138" s="9"/>
      <c r="K138" s="9"/>
      <c r="L138" s="9"/>
    </row>
    <row r="139" spans="1:12" x14ac:dyDescent="0.3">
      <c r="A139" s="48"/>
      <c r="B139" s="9"/>
      <c r="C139" s="9" t="e">
        <f>VLOOKUP(B139,'Members Data'!$A$3:$F$365,2,FALSE)</f>
        <v>#N/A</v>
      </c>
      <c r="D139" s="9" t="e">
        <f>VLOOKUP(B139,'Members Data'!$A$3:$F$365,3,FALSE)</f>
        <v>#N/A</v>
      </c>
      <c r="E139" s="9" t="e">
        <f>VLOOKUP(B139,'Members Data'!$A$3:$F$365,4,FALSE)</f>
        <v>#N/A</v>
      </c>
      <c r="F139" s="3" t="str">
        <f t="shared" ref="F139:F170" si="5">IF((LEFT(B139,1)="I"),"J",LEFT(B139,1))</f>
        <v/>
      </c>
      <c r="G139" s="9"/>
      <c r="H139" s="9"/>
      <c r="I139" s="9"/>
      <c r="J139" s="9"/>
      <c r="K139" s="9"/>
      <c r="L139" s="9"/>
    </row>
    <row r="140" spans="1:12" x14ac:dyDescent="0.3">
      <c r="A140" s="48"/>
      <c r="B140" s="9"/>
      <c r="C140" s="9" t="e">
        <f>VLOOKUP(B140,'Members Data'!$A$3:$F$365,2,FALSE)</f>
        <v>#N/A</v>
      </c>
      <c r="D140" s="9" t="e">
        <f>VLOOKUP(B140,'Members Data'!$A$3:$F$365,3,FALSE)</f>
        <v>#N/A</v>
      </c>
      <c r="E140" s="9" t="e">
        <f>VLOOKUP(B140,'Members Data'!$A$3:$F$365,4,FALSE)</f>
        <v>#N/A</v>
      </c>
      <c r="F140" s="3" t="str">
        <f t="shared" si="5"/>
        <v/>
      </c>
      <c r="G140" s="9"/>
      <c r="H140" s="9"/>
      <c r="I140" s="9"/>
      <c r="J140" s="9"/>
      <c r="K140" s="9"/>
      <c r="L140" s="9"/>
    </row>
    <row r="141" spans="1:12" x14ac:dyDescent="0.3">
      <c r="A141" s="48"/>
      <c r="B141" s="9"/>
      <c r="C141" s="9" t="e">
        <f>VLOOKUP(B141,'Members Data'!$A$3:$F$365,2,FALSE)</f>
        <v>#N/A</v>
      </c>
      <c r="D141" s="9" t="e">
        <f>VLOOKUP(B141,'Members Data'!$A$3:$F$365,3,FALSE)</f>
        <v>#N/A</v>
      </c>
      <c r="E141" s="9" t="e">
        <f>VLOOKUP(B141,'Members Data'!$A$3:$F$365,4,FALSE)</f>
        <v>#N/A</v>
      </c>
      <c r="F141" s="3" t="str">
        <f t="shared" si="5"/>
        <v/>
      </c>
      <c r="G141" s="9"/>
      <c r="H141" s="9"/>
      <c r="I141" s="9"/>
      <c r="J141" s="9"/>
      <c r="K141" s="9"/>
      <c r="L141" s="9"/>
    </row>
    <row r="142" spans="1:12" x14ac:dyDescent="0.3">
      <c r="A142" s="48"/>
      <c r="B142" s="9"/>
      <c r="C142" s="9" t="e">
        <f>VLOOKUP(B142,'Members Data'!$A$3:$F$365,2,FALSE)</f>
        <v>#N/A</v>
      </c>
      <c r="D142" s="9" t="e">
        <f>VLOOKUP(B142,'Members Data'!$A$3:$F$365,3,FALSE)</f>
        <v>#N/A</v>
      </c>
      <c r="E142" s="9" t="e">
        <f>VLOOKUP(B142,'Members Data'!$A$3:$F$365,4,FALSE)</f>
        <v>#N/A</v>
      </c>
      <c r="F142" s="3" t="str">
        <f t="shared" si="5"/>
        <v/>
      </c>
      <c r="G142" s="9"/>
      <c r="H142" s="9"/>
      <c r="I142" s="9"/>
      <c r="J142" s="9"/>
      <c r="K142" s="9"/>
      <c r="L142" s="9"/>
    </row>
    <row r="143" spans="1:12" x14ac:dyDescent="0.3">
      <c r="A143" s="48"/>
      <c r="B143" s="9"/>
      <c r="C143" s="9" t="e">
        <f>VLOOKUP(B143,'Members Data'!$A$3:$F$365,2,FALSE)</f>
        <v>#N/A</v>
      </c>
      <c r="D143" s="9" t="e">
        <f>VLOOKUP(B143,'Members Data'!$A$3:$F$365,3,FALSE)</f>
        <v>#N/A</v>
      </c>
      <c r="E143" s="9" t="e">
        <f>VLOOKUP(B143,'Members Data'!$A$3:$F$365,4,FALSE)</f>
        <v>#N/A</v>
      </c>
      <c r="F143" s="3" t="str">
        <f t="shared" si="5"/>
        <v/>
      </c>
      <c r="G143" s="9"/>
      <c r="H143" s="9"/>
      <c r="I143" s="9"/>
      <c r="J143" s="9"/>
      <c r="K143" s="9"/>
      <c r="L143" s="9"/>
    </row>
    <row r="144" spans="1:12" x14ac:dyDescent="0.3">
      <c r="A144" s="48"/>
      <c r="B144" s="9"/>
      <c r="C144" s="9" t="e">
        <f>VLOOKUP(B144,'Members Data'!$A$3:$F$365,2,FALSE)</f>
        <v>#N/A</v>
      </c>
      <c r="D144" s="9" t="e">
        <f>VLOOKUP(B144,'Members Data'!$A$3:$F$365,3,FALSE)</f>
        <v>#N/A</v>
      </c>
      <c r="E144" s="9" t="e">
        <f>VLOOKUP(B144,'Members Data'!$A$3:$F$365,4,FALSE)</f>
        <v>#N/A</v>
      </c>
      <c r="F144" s="3" t="str">
        <f t="shared" si="5"/>
        <v/>
      </c>
      <c r="G144" s="9"/>
      <c r="H144" s="9"/>
      <c r="I144" s="9"/>
      <c r="J144" s="9"/>
      <c r="K144" s="9"/>
      <c r="L144" s="9"/>
    </row>
    <row r="145" spans="1:12" x14ac:dyDescent="0.3">
      <c r="A145" s="48"/>
      <c r="B145" s="9"/>
      <c r="C145" s="9" t="e">
        <f>VLOOKUP(B145,'Members Data'!$A$3:$F$365,2,FALSE)</f>
        <v>#N/A</v>
      </c>
      <c r="D145" s="9" t="e">
        <f>VLOOKUP(B145,'Members Data'!$A$3:$F$365,3,FALSE)</f>
        <v>#N/A</v>
      </c>
      <c r="E145" s="9" t="e">
        <f>VLOOKUP(B145,'Members Data'!$A$3:$F$365,4,FALSE)</f>
        <v>#N/A</v>
      </c>
      <c r="F145" s="3" t="str">
        <f t="shared" si="5"/>
        <v/>
      </c>
      <c r="G145" s="9"/>
      <c r="H145" s="9"/>
      <c r="I145" s="9"/>
      <c r="J145" s="9"/>
      <c r="K145" s="9"/>
      <c r="L145" s="9"/>
    </row>
    <row r="146" spans="1:12" x14ac:dyDescent="0.3">
      <c r="A146" s="48"/>
      <c r="B146" s="9"/>
      <c r="C146" s="9" t="e">
        <f>VLOOKUP(B146,'Members Data'!$A$3:$F$365,2,FALSE)</f>
        <v>#N/A</v>
      </c>
      <c r="D146" s="9" t="e">
        <f>VLOOKUP(B146,'Members Data'!$A$3:$F$365,3,FALSE)</f>
        <v>#N/A</v>
      </c>
      <c r="E146" s="9" t="e">
        <f>VLOOKUP(B146,'Members Data'!$A$3:$F$365,4,FALSE)</f>
        <v>#N/A</v>
      </c>
      <c r="F146" s="3" t="str">
        <f t="shared" si="5"/>
        <v/>
      </c>
      <c r="G146" s="9"/>
      <c r="H146" s="9"/>
      <c r="I146" s="9"/>
      <c r="J146" s="9"/>
      <c r="K146" s="9"/>
      <c r="L146" s="9"/>
    </row>
    <row r="147" spans="1:12" x14ac:dyDescent="0.3">
      <c r="A147" s="48"/>
      <c r="B147" s="9"/>
      <c r="C147" s="9" t="e">
        <f>VLOOKUP(B147,'Members Data'!$A$3:$F$365,2,FALSE)</f>
        <v>#N/A</v>
      </c>
      <c r="D147" s="9" t="e">
        <f>VLOOKUP(B147,'Members Data'!$A$3:$F$365,3,FALSE)</f>
        <v>#N/A</v>
      </c>
      <c r="E147" s="9" t="e">
        <f>VLOOKUP(B147,'Members Data'!$A$3:$F$365,4,FALSE)</f>
        <v>#N/A</v>
      </c>
      <c r="F147" s="3" t="str">
        <f t="shared" si="5"/>
        <v/>
      </c>
      <c r="G147" s="9"/>
      <c r="H147" s="9"/>
      <c r="I147" s="9"/>
      <c r="J147" s="9"/>
      <c r="K147" s="9"/>
      <c r="L147" s="9"/>
    </row>
    <row r="148" spans="1:12" x14ac:dyDescent="0.3">
      <c r="A148" s="48"/>
      <c r="B148" s="9"/>
      <c r="C148" s="9" t="e">
        <f>VLOOKUP(B148,'Members Data'!$A$3:$F$365,2,FALSE)</f>
        <v>#N/A</v>
      </c>
      <c r="D148" s="9" t="e">
        <f>VLOOKUP(B148,'Members Data'!$A$3:$F$365,3,FALSE)</f>
        <v>#N/A</v>
      </c>
      <c r="E148" s="9" t="e">
        <f>VLOOKUP(B148,'Members Data'!$A$3:$F$365,4,FALSE)</f>
        <v>#N/A</v>
      </c>
      <c r="F148" s="3" t="str">
        <f t="shared" si="5"/>
        <v/>
      </c>
      <c r="G148" s="9"/>
      <c r="H148" s="9"/>
      <c r="I148" s="9"/>
      <c r="J148" s="9"/>
      <c r="K148" s="9"/>
      <c r="L148" s="9"/>
    </row>
    <row r="149" spans="1:12" x14ac:dyDescent="0.3">
      <c r="A149" s="48"/>
      <c r="B149" s="9"/>
      <c r="C149" s="9" t="e">
        <f>VLOOKUP(B149,'Members Data'!$A$3:$F$365,2,FALSE)</f>
        <v>#N/A</v>
      </c>
      <c r="D149" s="9" t="e">
        <f>VLOOKUP(B149,'Members Data'!$A$3:$F$365,3,FALSE)</f>
        <v>#N/A</v>
      </c>
      <c r="E149" s="9" t="e">
        <f>VLOOKUP(B149,'Members Data'!$A$3:$F$365,4,FALSE)</f>
        <v>#N/A</v>
      </c>
      <c r="F149" s="3" t="str">
        <f t="shared" si="5"/>
        <v/>
      </c>
      <c r="G149" s="9"/>
      <c r="H149" s="9"/>
      <c r="I149" s="9"/>
      <c r="J149" s="9"/>
      <c r="K149" s="9"/>
      <c r="L149" s="9"/>
    </row>
    <row r="150" spans="1:12" x14ac:dyDescent="0.3">
      <c r="A150" s="48"/>
      <c r="B150" s="9"/>
      <c r="C150" s="9" t="e">
        <f>VLOOKUP(B150,'Members Data'!$A$3:$F$365,2,FALSE)</f>
        <v>#N/A</v>
      </c>
      <c r="D150" s="9" t="e">
        <f>VLOOKUP(B150,'Members Data'!$A$3:$F$365,3,FALSE)</f>
        <v>#N/A</v>
      </c>
      <c r="E150" s="9" t="e">
        <f>VLOOKUP(B150,'Members Data'!$A$3:$F$365,4,FALSE)</f>
        <v>#N/A</v>
      </c>
      <c r="F150" s="3" t="str">
        <f t="shared" si="5"/>
        <v/>
      </c>
      <c r="G150" s="9"/>
      <c r="H150" s="9"/>
      <c r="I150" s="9"/>
      <c r="J150" s="9"/>
      <c r="K150" s="9"/>
      <c r="L150" s="9"/>
    </row>
    <row r="151" spans="1:12" x14ac:dyDescent="0.3">
      <c r="A151" s="48"/>
      <c r="B151" s="9"/>
      <c r="C151" s="9" t="e">
        <f>VLOOKUP(B151,'Members Data'!$A$3:$F$365,2,FALSE)</f>
        <v>#N/A</v>
      </c>
      <c r="D151" s="9" t="e">
        <f>VLOOKUP(B151,'Members Data'!$A$3:$F$365,3,FALSE)</f>
        <v>#N/A</v>
      </c>
      <c r="E151" s="9" t="e">
        <f>VLOOKUP(B151,'Members Data'!$A$3:$F$365,4,FALSE)</f>
        <v>#N/A</v>
      </c>
      <c r="F151" s="3" t="str">
        <f t="shared" si="5"/>
        <v/>
      </c>
      <c r="G151" s="9"/>
      <c r="H151" s="9"/>
      <c r="I151" s="9"/>
      <c r="J151" s="9"/>
      <c r="K151" s="9"/>
      <c r="L151" s="9"/>
    </row>
    <row r="152" spans="1:12" x14ac:dyDescent="0.3">
      <c r="A152" s="48"/>
      <c r="B152" s="9"/>
      <c r="C152" s="9" t="e">
        <f>VLOOKUP(B152,'Members Data'!$A$3:$F$365,2,FALSE)</f>
        <v>#N/A</v>
      </c>
      <c r="D152" s="9" t="e">
        <f>VLOOKUP(B152,'Members Data'!$A$3:$F$365,3,FALSE)</f>
        <v>#N/A</v>
      </c>
      <c r="E152" s="9" t="e">
        <f>VLOOKUP(B152,'Members Data'!$A$3:$F$365,4,FALSE)</f>
        <v>#N/A</v>
      </c>
      <c r="F152" s="3" t="str">
        <f t="shared" si="5"/>
        <v/>
      </c>
      <c r="G152" s="9"/>
      <c r="H152" s="9"/>
      <c r="I152" s="9"/>
      <c r="J152" s="9"/>
      <c r="K152" s="9"/>
      <c r="L152" s="9"/>
    </row>
    <row r="153" spans="1:12" x14ac:dyDescent="0.3">
      <c r="A153" s="14"/>
      <c r="C153" s="1"/>
      <c r="D153" s="1"/>
      <c r="E153" s="1"/>
      <c r="F153" s="3" t="str">
        <f t="shared" si="5"/>
        <v/>
      </c>
    </row>
    <row r="154" spans="1:12" x14ac:dyDescent="0.3">
      <c r="A154" s="49" t="s">
        <v>35</v>
      </c>
      <c r="B154" s="10" t="s">
        <v>525</v>
      </c>
      <c r="C154" s="36" t="str">
        <f>VLOOKUP(B154,'Members Data'!$A$3:$F$365,2,FALSE)</f>
        <v>Hugo Bardusco</v>
      </c>
      <c r="D154" s="10">
        <f>VLOOKUP(B154,'Members Data'!$A$3:$F$365,3,FALSE)</f>
        <v>121</v>
      </c>
      <c r="E154" s="10" t="str">
        <f>VLOOKUP(B154,'Members Data'!$A$3:$F$365,4,FALSE)</f>
        <v>Fire Cracker</v>
      </c>
      <c r="F154" s="3" t="str">
        <f t="shared" si="5"/>
        <v>J</v>
      </c>
      <c r="G154" s="10">
        <v>7</v>
      </c>
      <c r="H154" s="10">
        <v>7</v>
      </c>
      <c r="I154" s="10"/>
      <c r="J154" s="10"/>
      <c r="K154" s="10"/>
      <c r="L154" s="10"/>
    </row>
    <row r="155" spans="1:12" x14ac:dyDescent="0.3">
      <c r="A155" s="49"/>
      <c r="B155" s="10" t="s">
        <v>443</v>
      </c>
      <c r="C155" s="36" t="str">
        <f>VLOOKUP(B155,'Members Data'!$A$3:$F$365,2,FALSE)</f>
        <v>Tilly Unsworth</v>
      </c>
      <c r="D155" s="10">
        <f>VLOOKUP(B155,'Members Data'!$A$3:$F$365,3,FALSE)</f>
        <v>100</v>
      </c>
      <c r="E155" s="10" t="str">
        <f>VLOOKUP(B155,'Members Data'!$A$3:$F$365,4,FALSE)</f>
        <v>Sangwyn Jethro</v>
      </c>
      <c r="F155" s="3" t="str">
        <f t="shared" si="5"/>
        <v>J</v>
      </c>
      <c r="G155" s="10">
        <v>6</v>
      </c>
      <c r="H155" s="10"/>
      <c r="I155" s="10"/>
      <c r="J155" s="10"/>
      <c r="K155" s="10"/>
      <c r="L155" s="10"/>
    </row>
    <row r="156" spans="1:12" x14ac:dyDescent="0.3">
      <c r="A156" s="49"/>
      <c r="B156" s="10" t="s">
        <v>182</v>
      </c>
      <c r="C156" s="36" t="str">
        <f>VLOOKUP(B156,'Members Data'!$A$3:$F$365,2,FALSE)</f>
        <v>Isabella Dobson</v>
      </c>
      <c r="D156" s="10">
        <f>VLOOKUP(B156,'Members Data'!$A$3:$F$365,3,FALSE)</f>
        <v>26</v>
      </c>
      <c r="E156" s="10" t="str">
        <f>VLOOKUP(B156,'Members Data'!$A$3:$F$365,4,FALSE)</f>
        <v>Cheshmere Rustic Romeo</v>
      </c>
      <c r="F156" s="3" t="str">
        <f t="shared" si="5"/>
        <v>J</v>
      </c>
      <c r="G156" s="10">
        <v>5</v>
      </c>
      <c r="H156" s="10">
        <v>6</v>
      </c>
      <c r="I156" s="10">
        <v>6</v>
      </c>
      <c r="J156" s="10">
        <v>7</v>
      </c>
      <c r="K156" s="10">
        <v>12</v>
      </c>
      <c r="L156" s="10"/>
    </row>
    <row r="157" spans="1:12" x14ac:dyDescent="0.3">
      <c r="A157" s="49"/>
      <c r="B157" s="10" t="s">
        <v>365</v>
      </c>
      <c r="C157" s="36" t="str">
        <f>VLOOKUP(B157,'Members Data'!$A$3:$F$365,2,FALSE)</f>
        <v>Bestsie Neale</v>
      </c>
      <c r="D157" s="10">
        <f>VLOOKUP(B157,'Members Data'!$A$3:$F$365,3,FALSE)</f>
        <v>80</v>
      </c>
      <c r="E157" s="10" t="str">
        <f>VLOOKUP(B157,'Members Data'!$A$3:$F$365,4,FALSE)</f>
        <v>Dowlesbrook Black Jack</v>
      </c>
      <c r="F157" s="3" t="str">
        <f t="shared" si="5"/>
        <v>J</v>
      </c>
      <c r="G157" s="10">
        <v>4</v>
      </c>
      <c r="H157" s="10">
        <v>1</v>
      </c>
      <c r="I157" s="10"/>
      <c r="J157" s="10"/>
      <c r="K157" s="10"/>
      <c r="L157" s="10"/>
    </row>
    <row r="158" spans="1:12" x14ac:dyDescent="0.3">
      <c r="A158" s="49"/>
      <c r="B158" s="10" t="s">
        <v>515</v>
      </c>
      <c r="C158" s="36" t="str">
        <f>VLOOKUP(B158,'Members Data'!$A$3:$F$365,2,FALSE)</f>
        <v>Adriana Wade</v>
      </c>
      <c r="D158" s="10">
        <f>VLOOKUP(B158,'Members Data'!$A$3:$F$365,3,FALSE)</f>
        <v>119</v>
      </c>
      <c r="E158" s="10" t="str">
        <f>VLOOKUP(B158,'Members Data'!$A$3:$F$365,4,FALSE)</f>
        <v>Knockbridge Smouldering</v>
      </c>
      <c r="F158" s="3" t="str">
        <f t="shared" si="5"/>
        <v>J</v>
      </c>
      <c r="G158" s="10">
        <v>1</v>
      </c>
      <c r="H158" s="10"/>
      <c r="I158" s="10"/>
      <c r="J158" s="10"/>
      <c r="K158" s="10"/>
      <c r="L158" s="10"/>
    </row>
    <row r="159" spans="1:12" x14ac:dyDescent="0.3">
      <c r="A159" s="49"/>
      <c r="B159" s="10" t="s">
        <v>124</v>
      </c>
      <c r="C159" s="36" t="str">
        <f>VLOOKUP(B159,'Members Data'!$A$3:$F$365,2,FALSE)</f>
        <v>Carly Yates</v>
      </c>
      <c r="D159" s="10">
        <f>VLOOKUP(B159,'Members Data'!$A$3:$F$365,3,FALSE)</f>
        <v>9</v>
      </c>
      <c r="E159" s="10" t="str">
        <f>VLOOKUP(B159,'Members Data'!$A$3:$F$365,4,FALSE)</f>
        <v>Sprattsdown Blackthorn</v>
      </c>
      <c r="F159" s="3" t="str">
        <f t="shared" si="5"/>
        <v>S</v>
      </c>
      <c r="G159" s="10">
        <v>1</v>
      </c>
      <c r="H159" s="10"/>
      <c r="I159" s="10"/>
      <c r="J159" s="10"/>
      <c r="K159" s="10"/>
      <c r="L159" s="10"/>
    </row>
    <row r="160" spans="1:12" x14ac:dyDescent="0.3">
      <c r="A160" s="49"/>
      <c r="B160" s="10" t="s">
        <v>642</v>
      </c>
      <c r="C160" s="36" t="str">
        <f>VLOOKUP(B160,'Members Data'!$A$3:$F$365,2,FALSE)</f>
        <v>Ellie Stapley</v>
      </c>
      <c r="D160" s="10">
        <f>VLOOKUP(B160,'Members Data'!$A$3:$F$365,3,FALSE)</f>
        <v>130</v>
      </c>
      <c r="E160" s="10" t="str">
        <f>VLOOKUP(B160,'Members Data'!$A$3:$F$365,4,FALSE)</f>
        <v>Lady Dora</v>
      </c>
      <c r="F160" s="3" t="str">
        <f t="shared" si="5"/>
        <v>s</v>
      </c>
      <c r="G160" s="10"/>
      <c r="H160" s="10">
        <v>5</v>
      </c>
      <c r="I160" s="10">
        <v>7</v>
      </c>
      <c r="J160" s="10"/>
      <c r="K160" s="10">
        <v>14</v>
      </c>
      <c r="L160" s="10"/>
    </row>
    <row r="161" spans="1:12" x14ac:dyDescent="0.3">
      <c r="A161" s="49"/>
      <c r="B161" s="10" t="s">
        <v>493</v>
      </c>
      <c r="C161" s="36" t="str">
        <f>VLOOKUP(B161,'Members Data'!$A$3:$F$365,2,FALSE)</f>
        <v>Abigail Atherton</v>
      </c>
      <c r="D161" s="10">
        <f>VLOOKUP(B161,'Members Data'!$A$3:$F$365,3,FALSE)</f>
        <v>114</v>
      </c>
      <c r="E161" s="10" t="str">
        <f>VLOOKUP(B161,'Members Data'!$A$3:$F$365,4,FALSE)</f>
        <v>Battlestown Siskins Dream</v>
      </c>
      <c r="F161" s="3" t="str">
        <f t="shared" si="5"/>
        <v>J</v>
      </c>
      <c r="G161" s="10"/>
      <c r="H161" s="10"/>
      <c r="I161" s="10">
        <v>4</v>
      </c>
      <c r="J161" s="10"/>
      <c r="K161" s="10"/>
      <c r="L161" s="10"/>
    </row>
    <row r="162" spans="1:12" x14ac:dyDescent="0.3">
      <c r="A162" s="49"/>
      <c r="B162" s="10"/>
      <c r="C162" s="10" t="e">
        <f>VLOOKUP(B162,'Members Data'!$A$3:$F$365,2,FALSE)</f>
        <v>#N/A</v>
      </c>
      <c r="D162" s="10" t="e">
        <f>VLOOKUP(B162,'Members Data'!$A$3:$F$365,3,FALSE)</f>
        <v>#N/A</v>
      </c>
      <c r="E162" s="10" t="e">
        <f>VLOOKUP(B162,'Members Data'!$A$3:$F$365,4,FALSE)</f>
        <v>#N/A</v>
      </c>
      <c r="F162" s="3" t="str">
        <f t="shared" si="5"/>
        <v/>
      </c>
      <c r="G162" s="10"/>
      <c r="H162" s="10"/>
      <c r="I162" s="10"/>
      <c r="J162" s="10"/>
      <c r="K162" s="10"/>
      <c r="L162" s="10"/>
    </row>
    <row r="163" spans="1:12" x14ac:dyDescent="0.3">
      <c r="A163" s="49"/>
      <c r="B163" s="10"/>
      <c r="C163" s="10" t="e">
        <f>VLOOKUP(B163,'Members Data'!$A$3:$F$365,2,FALSE)</f>
        <v>#N/A</v>
      </c>
      <c r="D163" s="10" t="e">
        <f>VLOOKUP(B163,'Members Data'!$A$3:$F$365,3,FALSE)</f>
        <v>#N/A</v>
      </c>
      <c r="E163" s="10" t="e">
        <f>VLOOKUP(B163,'Members Data'!$A$3:$F$365,4,FALSE)</f>
        <v>#N/A</v>
      </c>
      <c r="F163" s="3" t="str">
        <f t="shared" si="5"/>
        <v/>
      </c>
      <c r="G163" s="10"/>
      <c r="H163" s="10"/>
      <c r="I163" s="10"/>
      <c r="J163" s="10"/>
      <c r="K163" s="10"/>
      <c r="L163" s="10"/>
    </row>
    <row r="164" spans="1:12" x14ac:dyDescent="0.3">
      <c r="A164" s="49"/>
      <c r="B164" s="10"/>
      <c r="C164" s="10" t="e">
        <f>VLOOKUP(B164,'Members Data'!$A$3:$F$365,2,FALSE)</f>
        <v>#N/A</v>
      </c>
      <c r="D164" s="10" t="e">
        <f>VLOOKUP(B164,'Members Data'!$A$3:$F$365,3,FALSE)</f>
        <v>#N/A</v>
      </c>
      <c r="E164" s="10" t="e">
        <f>VLOOKUP(B164,'Members Data'!$A$3:$F$365,4,FALSE)</f>
        <v>#N/A</v>
      </c>
      <c r="F164" s="3" t="str">
        <f t="shared" si="5"/>
        <v/>
      </c>
      <c r="G164" s="10"/>
      <c r="H164" s="10"/>
      <c r="I164" s="10"/>
      <c r="J164" s="10"/>
      <c r="K164" s="10"/>
      <c r="L164" s="10"/>
    </row>
    <row r="165" spans="1:12" x14ac:dyDescent="0.3">
      <c r="A165" s="49"/>
      <c r="B165" s="10"/>
      <c r="C165" s="10" t="e">
        <f>VLOOKUP(B165,'Members Data'!$A$3:$F$365,2,FALSE)</f>
        <v>#N/A</v>
      </c>
      <c r="D165" s="10" t="e">
        <f>VLOOKUP(B165,'Members Data'!$A$3:$F$365,3,FALSE)</f>
        <v>#N/A</v>
      </c>
      <c r="E165" s="10" t="e">
        <f>VLOOKUP(B165,'Members Data'!$A$3:$F$365,4,FALSE)</f>
        <v>#N/A</v>
      </c>
      <c r="F165" s="3" t="str">
        <f t="shared" si="5"/>
        <v/>
      </c>
      <c r="G165" s="10"/>
      <c r="H165" s="10"/>
      <c r="I165" s="10"/>
      <c r="J165" s="10"/>
      <c r="K165" s="10"/>
      <c r="L165" s="10"/>
    </row>
    <row r="166" spans="1:12" x14ac:dyDescent="0.3">
      <c r="A166" s="49"/>
      <c r="B166" s="10"/>
      <c r="C166" s="10" t="e">
        <f>VLOOKUP(B166,'Members Data'!$A$3:$F$365,2,FALSE)</f>
        <v>#N/A</v>
      </c>
      <c r="D166" s="10" t="e">
        <f>VLOOKUP(B166,'Members Data'!$A$3:$F$365,3,FALSE)</f>
        <v>#N/A</v>
      </c>
      <c r="E166" s="10" t="e">
        <f>VLOOKUP(B166,'Members Data'!$A$3:$F$365,4,FALSE)</f>
        <v>#N/A</v>
      </c>
      <c r="F166" s="3" t="str">
        <f t="shared" si="5"/>
        <v/>
      </c>
      <c r="G166" s="10"/>
      <c r="H166" s="10"/>
      <c r="I166" s="10"/>
      <c r="J166" s="10"/>
      <c r="K166" s="10"/>
      <c r="L166" s="10"/>
    </row>
    <row r="167" spans="1:12" x14ac:dyDescent="0.3">
      <c r="A167" s="49"/>
      <c r="B167" s="10"/>
      <c r="C167" s="10" t="e">
        <f>VLOOKUP(B167,'Members Data'!$A$3:$F$365,2,FALSE)</f>
        <v>#N/A</v>
      </c>
      <c r="D167" s="10" t="e">
        <f>VLOOKUP(B167,'Members Data'!$A$3:$F$365,3,FALSE)</f>
        <v>#N/A</v>
      </c>
      <c r="E167" s="10" t="e">
        <f>VLOOKUP(B167,'Members Data'!$A$3:$F$365,4,FALSE)</f>
        <v>#N/A</v>
      </c>
      <c r="F167" s="3" t="str">
        <f t="shared" si="5"/>
        <v/>
      </c>
      <c r="G167" s="10"/>
      <c r="H167" s="10"/>
      <c r="I167" s="10"/>
      <c r="J167" s="10"/>
      <c r="K167" s="10"/>
      <c r="L167" s="10"/>
    </row>
    <row r="168" spans="1:12" x14ac:dyDescent="0.3">
      <c r="A168" s="49"/>
      <c r="B168" s="10"/>
      <c r="C168" s="10" t="e">
        <f>VLOOKUP(B168,'Members Data'!$A$3:$F$365,2,FALSE)</f>
        <v>#N/A</v>
      </c>
      <c r="D168" s="10" t="e">
        <f>VLOOKUP(B168,'Members Data'!$A$3:$F$365,3,FALSE)</f>
        <v>#N/A</v>
      </c>
      <c r="E168" s="10" t="e">
        <f>VLOOKUP(B168,'Members Data'!$A$3:$F$365,4,FALSE)</f>
        <v>#N/A</v>
      </c>
      <c r="F168" s="3" t="str">
        <f t="shared" si="5"/>
        <v/>
      </c>
      <c r="G168" s="10"/>
      <c r="H168" s="10"/>
      <c r="I168" s="10"/>
      <c r="J168" s="10"/>
      <c r="K168" s="10"/>
      <c r="L168" s="10"/>
    </row>
    <row r="169" spans="1:12" x14ac:dyDescent="0.3">
      <c r="A169" s="49"/>
      <c r="B169" s="10"/>
      <c r="C169" s="10" t="e">
        <f>VLOOKUP(B169,'Members Data'!$A$3:$F$365,2,FALSE)</f>
        <v>#N/A</v>
      </c>
      <c r="D169" s="10" t="e">
        <f>VLOOKUP(B169,'Members Data'!$A$3:$F$365,3,FALSE)</f>
        <v>#N/A</v>
      </c>
      <c r="E169" s="10" t="e">
        <f>VLOOKUP(B169,'Members Data'!$A$3:$F$365,4,FALSE)</f>
        <v>#N/A</v>
      </c>
      <c r="F169" s="3" t="str">
        <f t="shared" si="5"/>
        <v/>
      </c>
      <c r="G169" s="10"/>
      <c r="H169" s="10"/>
      <c r="I169" s="10"/>
      <c r="J169" s="10"/>
      <c r="K169" s="10"/>
      <c r="L169" s="10"/>
    </row>
    <row r="170" spans="1:12" x14ac:dyDescent="0.3">
      <c r="A170" s="49"/>
      <c r="B170" s="10"/>
      <c r="C170" s="10" t="e">
        <f>VLOOKUP(B170,'Members Data'!$A$3:$F$365,2,FALSE)</f>
        <v>#N/A</v>
      </c>
      <c r="D170" s="10" t="e">
        <f>VLOOKUP(B170,'Members Data'!$A$3:$F$365,3,FALSE)</f>
        <v>#N/A</v>
      </c>
      <c r="E170" s="10" t="e">
        <f>VLOOKUP(B170,'Members Data'!$A$3:$F$365,4,FALSE)</f>
        <v>#N/A</v>
      </c>
      <c r="F170" s="3" t="str">
        <f t="shared" si="5"/>
        <v/>
      </c>
      <c r="G170" s="10"/>
      <c r="H170" s="10"/>
      <c r="I170" s="10"/>
      <c r="J170" s="10"/>
      <c r="K170" s="10"/>
      <c r="L170" s="10"/>
    </row>
    <row r="171" spans="1:12" x14ac:dyDescent="0.3">
      <c r="A171" s="49"/>
      <c r="B171" s="10"/>
      <c r="C171" s="10" t="e">
        <f>VLOOKUP(B171,'Members Data'!$A$3:$F$365,2,FALSE)</f>
        <v>#N/A</v>
      </c>
      <c r="D171" s="10" t="e">
        <f>VLOOKUP(B171,'Members Data'!$A$3:$F$365,3,FALSE)</f>
        <v>#N/A</v>
      </c>
      <c r="E171" s="10" t="e">
        <f>VLOOKUP(B171,'Members Data'!$A$3:$F$365,4,FALSE)</f>
        <v>#N/A</v>
      </c>
      <c r="F171" s="3" t="str">
        <f t="shared" ref="F171:F202" si="6">IF((LEFT(B171,1)="I"),"J",LEFT(B171,1))</f>
        <v/>
      </c>
      <c r="G171" s="10"/>
      <c r="H171" s="10"/>
      <c r="I171" s="10"/>
      <c r="J171" s="10"/>
      <c r="K171" s="10"/>
      <c r="L171" s="10"/>
    </row>
    <row r="172" spans="1:12" x14ac:dyDescent="0.3">
      <c r="A172" s="49"/>
      <c r="B172" s="10"/>
      <c r="C172" s="10" t="e">
        <f>VLOOKUP(B172,'Members Data'!$A$3:$F$365,2,FALSE)</f>
        <v>#N/A</v>
      </c>
      <c r="D172" s="10" t="e">
        <f>VLOOKUP(B172,'Members Data'!$A$3:$F$365,3,FALSE)</f>
        <v>#N/A</v>
      </c>
      <c r="E172" s="10" t="e">
        <f>VLOOKUP(B172,'Members Data'!$A$3:$F$365,4,FALSE)</f>
        <v>#N/A</v>
      </c>
      <c r="F172" s="3" t="str">
        <f t="shared" si="6"/>
        <v/>
      </c>
      <c r="G172" s="10"/>
      <c r="H172" s="10"/>
      <c r="I172" s="10"/>
      <c r="J172" s="10"/>
      <c r="K172" s="10"/>
      <c r="L172" s="10"/>
    </row>
    <row r="173" spans="1:12" x14ac:dyDescent="0.3">
      <c r="A173" s="49"/>
      <c r="B173" s="10"/>
      <c r="C173" s="10" t="e">
        <f>VLOOKUP(B173,'Members Data'!$A$3:$F$365,2,FALSE)</f>
        <v>#N/A</v>
      </c>
      <c r="D173" s="10" t="e">
        <f>VLOOKUP(B173,'Members Data'!$A$3:$F$365,3,FALSE)</f>
        <v>#N/A</v>
      </c>
      <c r="E173" s="10" t="e">
        <f>VLOOKUP(B173,'Members Data'!$A$3:$F$365,4,FALSE)</f>
        <v>#N/A</v>
      </c>
      <c r="F173" s="3" t="str">
        <f t="shared" si="6"/>
        <v/>
      </c>
      <c r="G173" s="10"/>
      <c r="H173" s="10"/>
      <c r="I173" s="10"/>
      <c r="J173" s="10"/>
      <c r="K173" s="10"/>
      <c r="L173" s="10"/>
    </row>
    <row r="174" spans="1:12" x14ac:dyDescent="0.3">
      <c r="A174" s="49"/>
      <c r="B174" s="10"/>
      <c r="C174" s="10" t="e">
        <f>VLOOKUP(B174,'Members Data'!$A$3:$F$365,2,FALSE)</f>
        <v>#N/A</v>
      </c>
      <c r="D174" s="10" t="e">
        <f>VLOOKUP(B174,'Members Data'!$A$3:$F$365,3,FALSE)</f>
        <v>#N/A</v>
      </c>
      <c r="E174" s="10" t="e">
        <f>VLOOKUP(B174,'Members Data'!$A$3:$F$365,4,FALSE)</f>
        <v>#N/A</v>
      </c>
      <c r="F174" s="3" t="str">
        <f t="shared" si="6"/>
        <v/>
      </c>
      <c r="G174" s="10"/>
      <c r="H174" s="10"/>
      <c r="I174" s="10"/>
      <c r="J174" s="10"/>
      <c r="K174" s="10"/>
      <c r="L174" s="10"/>
    </row>
    <row r="175" spans="1:12" x14ac:dyDescent="0.3">
      <c r="A175" s="14"/>
      <c r="C175" s="1"/>
      <c r="D175" s="1"/>
      <c r="E175" s="1"/>
      <c r="F175" s="3" t="str">
        <f t="shared" si="6"/>
        <v/>
      </c>
    </row>
    <row r="176" spans="1:12" x14ac:dyDescent="0.3">
      <c r="A176" s="50" t="s">
        <v>36</v>
      </c>
      <c r="B176" s="11" t="s">
        <v>525</v>
      </c>
      <c r="C176" s="11" t="str">
        <f>VLOOKUP(B176,'Members Data'!$A$3:$F$365,2,FALSE)</f>
        <v>Hugo Bardusco</v>
      </c>
      <c r="D176" s="11">
        <f>VLOOKUP(B176,'Members Data'!$A$3:$F$365,3,FALSE)</f>
        <v>121</v>
      </c>
      <c r="E176" s="11" t="str">
        <f>VLOOKUP(B176,'Members Data'!$A$3:$F$365,4,FALSE)</f>
        <v>Fire Cracker</v>
      </c>
      <c r="F176" s="3" t="str">
        <f t="shared" si="6"/>
        <v>J</v>
      </c>
      <c r="G176" s="11">
        <v>7</v>
      </c>
      <c r="H176" s="11">
        <v>5</v>
      </c>
      <c r="I176" s="11"/>
      <c r="J176" s="11"/>
      <c r="K176" s="11"/>
      <c r="L176" s="11"/>
    </row>
    <row r="177" spans="1:12" x14ac:dyDescent="0.3">
      <c r="A177" s="50"/>
      <c r="B177" s="11" t="s">
        <v>202</v>
      </c>
      <c r="C177" s="11" t="str">
        <f>VLOOKUP(B177,'Members Data'!$A$3:$F$365,2,FALSE)</f>
        <v>Farrah Sanbrook</v>
      </c>
      <c r="D177" s="11">
        <f>VLOOKUP(B177,'Members Data'!$A$3:$F$365,3,FALSE)</f>
        <v>31</v>
      </c>
      <c r="E177" s="11" t="str">
        <f>VLOOKUP(B177,'Members Data'!$A$3:$F$365,4,FALSE)</f>
        <v>Kirtle Braeriach</v>
      </c>
      <c r="F177" s="3" t="str">
        <f t="shared" si="6"/>
        <v>S</v>
      </c>
      <c r="G177" s="11">
        <v>6</v>
      </c>
      <c r="H177" s="11"/>
      <c r="I177" s="11">
        <v>2</v>
      </c>
      <c r="J177" s="11"/>
      <c r="K177" s="11"/>
      <c r="L177" s="11"/>
    </row>
    <row r="178" spans="1:12" x14ac:dyDescent="0.3">
      <c r="A178" s="50"/>
      <c r="B178" s="11" t="s">
        <v>182</v>
      </c>
      <c r="C178" s="11" t="str">
        <f>VLOOKUP(B178,'Members Data'!$A$3:$F$365,2,FALSE)</f>
        <v>Isabella Dobson</v>
      </c>
      <c r="D178" s="11">
        <f>VLOOKUP(B178,'Members Data'!$A$3:$F$365,3,FALSE)</f>
        <v>26</v>
      </c>
      <c r="E178" s="11" t="str">
        <f>VLOOKUP(B178,'Members Data'!$A$3:$F$365,4,FALSE)</f>
        <v>Cheshmere Rustic Romeo</v>
      </c>
      <c r="F178" s="3" t="str">
        <f t="shared" si="6"/>
        <v>J</v>
      </c>
      <c r="G178" s="11">
        <v>1</v>
      </c>
      <c r="H178" s="11">
        <v>6</v>
      </c>
      <c r="I178" s="11">
        <v>5</v>
      </c>
      <c r="J178" s="11">
        <v>7</v>
      </c>
      <c r="K178" s="11">
        <v>14</v>
      </c>
      <c r="L178" s="11"/>
    </row>
    <row r="179" spans="1:12" x14ac:dyDescent="0.3">
      <c r="A179" s="50"/>
      <c r="B179" s="11" t="s">
        <v>569</v>
      </c>
      <c r="C179" s="11" t="str">
        <f>VLOOKUP(B179,'Members Data'!$A$3:$F$365,2,FALSE)</f>
        <v>Ellie Stapley</v>
      </c>
      <c r="D179" s="11">
        <f>VLOOKUP(B179,'Members Data'!$A$3:$F$365,3,FALSE)</f>
        <v>130</v>
      </c>
      <c r="E179" s="11" t="str">
        <f>VLOOKUP(B179,'Members Data'!$A$3:$F$365,4,FALSE)</f>
        <v>Lady Dora</v>
      </c>
      <c r="F179" s="3" t="str">
        <f t="shared" si="6"/>
        <v>S</v>
      </c>
      <c r="G179" s="11"/>
      <c r="H179" s="11">
        <v>7</v>
      </c>
      <c r="I179" s="11">
        <v>6</v>
      </c>
      <c r="J179" s="11"/>
      <c r="K179" s="11">
        <v>12</v>
      </c>
      <c r="L179" s="11"/>
    </row>
    <row r="180" spans="1:12" x14ac:dyDescent="0.3">
      <c r="A180" s="50"/>
      <c r="B180" s="11" t="s">
        <v>405</v>
      </c>
      <c r="C180" s="11" t="str">
        <f>VLOOKUP(B180,'Members Data'!$A$3:$F$365,2,FALSE)</f>
        <v>Jessica Banks</v>
      </c>
      <c r="D180" s="11">
        <f>VLOOKUP(B180,'Members Data'!$A$3:$F$365,3,FALSE)</f>
        <v>90</v>
      </c>
      <c r="E180" s="11" t="str">
        <f>VLOOKUP(B180,'Members Data'!$A$3:$F$365,4,FALSE)</f>
        <v xml:space="preserve">Mise Moydrum Mirah </v>
      </c>
      <c r="F180" s="3" t="str">
        <f t="shared" si="6"/>
        <v>S</v>
      </c>
      <c r="G180" s="11"/>
      <c r="H180" s="11"/>
      <c r="I180" s="11">
        <v>5</v>
      </c>
      <c r="J180" s="11"/>
      <c r="K180" s="11"/>
      <c r="L180" s="11"/>
    </row>
    <row r="181" spans="1:12" x14ac:dyDescent="0.3">
      <c r="A181" s="50"/>
      <c r="B181" s="11" t="s">
        <v>751</v>
      </c>
      <c r="C181" s="11" t="str">
        <f>VLOOKUP(B181,'Members Data'!$A$3:$F$365,2,FALSE)</f>
        <v>Molly Gorst</v>
      </c>
      <c r="D181" s="11">
        <f>VLOOKUP(B181,'Members Data'!$A$3:$F$365,3,FALSE)</f>
        <v>151</v>
      </c>
      <c r="E181" s="11" t="str">
        <f>VLOOKUP(B181,'Members Data'!$A$3:$F$365,4,FALSE)</f>
        <v>Hiccup</v>
      </c>
      <c r="F181" s="3" t="str">
        <f t="shared" si="6"/>
        <v>J</v>
      </c>
      <c r="G181" s="11"/>
      <c r="H181" s="11"/>
      <c r="I181" s="11"/>
      <c r="J181" s="11"/>
      <c r="K181" s="11">
        <v>6</v>
      </c>
      <c r="L181" s="11"/>
    </row>
    <row r="182" spans="1:12" x14ac:dyDescent="0.3">
      <c r="A182" s="50"/>
      <c r="B182" s="11"/>
      <c r="C182" s="11" t="e">
        <f>VLOOKUP(B182,'Members Data'!$A$3:$F$365,2,FALSE)</f>
        <v>#N/A</v>
      </c>
      <c r="D182" s="11" t="e">
        <f>VLOOKUP(B182,'Members Data'!$A$3:$F$365,3,FALSE)</f>
        <v>#N/A</v>
      </c>
      <c r="E182" s="11" t="e">
        <f>VLOOKUP(B182,'Members Data'!$A$3:$F$365,4,FALSE)</f>
        <v>#N/A</v>
      </c>
      <c r="F182" s="3" t="str">
        <f t="shared" si="6"/>
        <v/>
      </c>
      <c r="G182" s="11"/>
      <c r="H182" s="11"/>
      <c r="I182" s="11"/>
      <c r="J182" s="11"/>
      <c r="K182" s="11"/>
      <c r="L182" s="11"/>
    </row>
    <row r="183" spans="1:12" x14ac:dyDescent="0.3">
      <c r="A183" s="50"/>
      <c r="B183" s="11"/>
      <c r="C183" s="11" t="e">
        <f>VLOOKUP(B183,'Members Data'!$A$3:$F$365,2,FALSE)</f>
        <v>#N/A</v>
      </c>
      <c r="D183" s="11" t="e">
        <f>VLOOKUP(B183,'Members Data'!$A$3:$F$365,3,FALSE)</f>
        <v>#N/A</v>
      </c>
      <c r="E183" s="11" t="e">
        <f>VLOOKUP(B183,'Members Data'!$A$3:$F$365,4,FALSE)</f>
        <v>#N/A</v>
      </c>
      <c r="F183" s="3" t="str">
        <f t="shared" si="6"/>
        <v/>
      </c>
      <c r="G183" s="11"/>
      <c r="H183" s="11"/>
      <c r="I183" s="11"/>
      <c r="J183" s="11"/>
      <c r="K183" s="11"/>
      <c r="L183" s="11"/>
    </row>
    <row r="184" spans="1:12" x14ac:dyDescent="0.3">
      <c r="A184" s="50"/>
      <c r="B184" s="11"/>
      <c r="C184" s="11" t="e">
        <f>VLOOKUP(B184,'Members Data'!$A$3:$F$365,2,FALSE)</f>
        <v>#N/A</v>
      </c>
      <c r="D184" s="11" t="e">
        <f>VLOOKUP(B184,'Members Data'!$A$3:$F$365,3,FALSE)</f>
        <v>#N/A</v>
      </c>
      <c r="E184" s="11" t="e">
        <f>VLOOKUP(B184,'Members Data'!$A$3:$F$365,4,FALSE)</f>
        <v>#N/A</v>
      </c>
      <c r="F184" s="3" t="str">
        <f t="shared" si="6"/>
        <v/>
      </c>
      <c r="G184" s="11"/>
      <c r="H184" s="11"/>
      <c r="I184" s="11"/>
      <c r="J184" s="11"/>
      <c r="K184" s="11"/>
      <c r="L184" s="11"/>
    </row>
    <row r="185" spans="1:12" x14ac:dyDescent="0.3">
      <c r="A185" s="50"/>
      <c r="B185" s="11"/>
      <c r="C185" s="11" t="e">
        <f>VLOOKUP(B185,'Members Data'!$A$3:$F$365,2,FALSE)</f>
        <v>#N/A</v>
      </c>
      <c r="D185" s="11" t="e">
        <f>VLOOKUP(B185,'Members Data'!$A$3:$F$365,3,FALSE)</f>
        <v>#N/A</v>
      </c>
      <c r="E185" s="11" t="e">
        <f>VLOOKUP(B185,'Members Data'!$A$3:$F$365,4,FALSE)</f>
        <v>#N/A</v>
      </c>
      <c r="F185" s="3" t="str">
        <f t="shared" si="6"/>
        <v/>
      </c>
      <c r="G185" s="11"/>
      <c r="H185" s="11"/>
      <c r="I185" s="11"/>
      <c r="J185" s="11"/>
      <c r="K185" s="11"/>
      <c r="L185" s="11"/>
    </row>
    <row r="186" spans="1:12" x14ac:dyDescent="0.3">
      <c r="A186" s="50"/>
      <c r="B186" s="11"/>
      <c r="C186" s="11" t="e">
        <f>VLOOKUP(B186,'Members Data'!$A$3:$F$365,2,FALSE)</f>
        <v>#N/A</v>
      </c>
      <c r="D186" s="11" t="e">
        <f>VLOOKUP(B186,'Members Data'!$A$3:$F$365,3,FALSE)</f>
        <v>#N/A</v>
      </c>
      <c r="E186" s="11" t="e">
        <f>VLOOKUP(B186,'Members Data'!$A$3:$F$365,4,FALSE)</f>
        <v>#N/A</v>
      </c>
      <c r="F186" s="3" t="str">
        <f t="shared" si="6"/>
        <v/>
      </c>
      <c r="G186" s="11"/>
      <c r="H186" s="11"/>
      <c r="I186" s="11"/>
      <c r="J186" s="11"/>
      <c r="K186" s="11"/>
      <c r="L186" s="11"/>
    </row>
    <row r="187" spans="1:12" x14ac:dyDescent="0.3">
      <c r="A187" s="50"/>
      <c r="B187" s="11"/>
      <c r="C187" s="11" t="e">
        <f>VLOOKUP(B187,'Members Data'!$A$3:$F$365,2,FALSE)</f>
        <v>#N/A</v>
      </c>
      <c r="D187" s="11" t="e">
        <f>VLOOKUP(B187,'Members Data'!$A$3:$F$365,3,FALSE)</f>
        <v>#N/A</v>
      </c>
      <c r="E187" s="11" t="e">
        <f>VLOOKUP(B187,'Members Data'!$A$3:$F$365,4,FALSE)</f>
        <v>#N/A</v>
      </c>
      <c r="F187" s="3" t="str">
        <f t="shared" si="6"/>
        <v/>
      </c>
      <c r="G187" s="11"/>
      <c r="H187" s="11"/>
      <c r="I187" s="11"/>
      <c r="J187" s="11"/>
      <c r="K187" s="11"/>
      <c r="L187" s="11"/>
    </row>
    <row r="188" spans="1:12" x14ac:dyDescent="0.3">
      <c r="A188" s="50"/>
      <c r="B188" s="11"/>
      <c r="C188" s="11" t="e">
        <f>VLOOKUP(B188,'Members Data'!$A$3:$F$365,2,FALSE)</f>
        <v>#N/A</v>
      </c>
      <c r="D188" s="11" t="e">
        <f>VLOOKUP(B188,'Members Data'!$A$3:$F$365,3,FALSE)</f>
        <v>#N/A</v>
      </c>
      <c r="E188" s="11" t="e">
        <f>VLOOKUP(B188,'Members Data'!$A$3:$F$365,4,FALSE)</f>
        <v>#N/A</v>
      </c>
      <c r="F188" s="3" t="str">
        <f t="shared" si="6"/>
        <v/>
      </c>
      <c r="G188" s="11"/>
      <c r="H188" s="11"/>
      <c r="I188" s="11"/>
      <c r="J188" s="11"/>
      <c r="K188" s="11"/>
      <c r="L188" s="11"/>
    </row>
    <row r="189" spans="1:12" x14ac:dyDescent="0.3">
      <c r="A189" s="50"/>
      <c r="B189" s="11"/>
      <c r="C189" s="11" t="e">
        <f>VLOOKUP(B189,'Members Data'!$A$3:$F$365,2,FALSE)</f>
        <v>#N/A</v>
      </c>
      <c r="D189" s="11" t="e">
        <f>VLOOKUP(B189,'Members Data'!$A$3:$F$365,3,FALSE)</f>
        <v>#N/A</v>
      </c>
      <c r="E189" s="11" t="e">
        <f>VLOOKUP(B189,'Members Data'!$A$3:$F$365,4,FALSE)</f>
        <v>#N/A</v>
      </c>
      <c r="F189" s="3" t="str">
        <f t="shared" si="6"/>
        <v/>
      </c>
      <c r="G189" s="11"/>
      <c r="H189" s="11"/>
      <c r="I189" s="11"/>
      <c r="J189" s="11"/>
      <c r="K189" s="11"/>
      <c r="L189" s="11"/>
    </row>
    <row r="190" spans="1:12" x14ac:dyDescent="0.3">
      <c r="A190" s="50"/>
      <c r="B190" s="11"/>
      <c r="C190" s="11" t="e">
        <f>VLOOKUP(B190,'Members Data'!$A$3:$F$365,2,FALSE)</f>
        <v>#N/A</v>
      </c>
      <c r="D190" s="11" t="e">
        <f>VLOOKUP(B190,'Members Data'!$A$3:$F$365,3,FALSE)</f>
        <v>#N/A</v>
      </c>
      <c r="E190" s="11" t="e">
        <f>VLOOKUP(B190,'Members Data'!$A$3:$F$365,4,FALSE)</f>
        <v>#N/A</v>
      </c>
      <c r="F190" s="3" t="str">
        <f t="shared" si="6"/>
        <v/>
      </c>
      <c r="G190" s="11"/>
      <c r="H190" s="11"/>
      <c r="I190" s="11"/>
      <c r="J190" s="11"/>
      <c r="K190" s="11"/>
      <c r="L190" s="11"/>
    </row>
    <row r="191" spans="1:12" x14ac:dyDescent="0.3">
      <c r="A191" s="50"/>
      <c r="B191" s="11"/>
      <c r="C191" s="11" t="e">
        <f>VLOOKUP(B191,'Members Data'!$A$3:$F$365,2,FALSE)</f>
        <v>#N/A</v>
      </c>
      <c r="D191" s="11" t="e">
        <f>VLOOKUP(B191,'Members Data'!$A$3:$F$365,3,FALSE)</f>
        <v>#N/A</v>
      </c>
      <c r="E191" s="11" t="e">
        <f>VLOOKUP(B191,'Members Data'!$A$3:$F$365,4,FALSE)</f>
        <v>#N/A</v>
      </c>
      <c r="F191" s="3" t="str">
        <f t="shared" si="6"/>
        <v/>
      </c>
      <c r="G191" s="11"/>
      <c r="H191" s="11"/>
      <c r="I191" s="11"/>
      <c r="J191" s="11"/>
      <c r="K191" s="11"/>
      <c r="L191" s="11"/>
    </row>
    <row r="192" spans="1:12" x14ac:dyDescent="0.3">
      <c r="A192" s="50"/>
      <c r="B192" s="11"/>
      <c r="C192" s="11" t="e">
        <f>VLOOKUP(B192,'Members Data'!$A$3:$F$365,2,FALSE)</f>
        <v>#N/A</v>
      </c>
      <c r="D192" s="11" t="e">
        <f>VLOOKUP(B192,'Members Data'!$A$3:$F$365,3,FALSE)</f>
        <v>#N/A</v>
      </c>
      <c r="E192" s="11" t="e">
        <f>VLOOKUP(B192,'Members Data'!$A$3:$F$365,4,FALSE)</f>
        <v>#N/A</v>
      </c>
      <c r="F192" s="3" t="str">
        <f t="shared" si="6"/>
        <v/>
      </c>
      <c r="G192" s="11"/>
      <c r="H192" s="11"/>
      <c r="I192" s="11"/>
      <c r="J192" s="11"/>
      <c r="K192" s="11"/>
      <c r="L192" s="11"/>
    </row>
    <row r="193" spans="1:12" x14ac:dyDescent="0.3">
      <c r="A193" s="50"/>
      <c r="B193" s="11"/>
      <c r="C193" s="11" t="e">
        <f>VLOOKUP(B193,'Members Data'!$A$3:$F$365,2,FALSE)</f>
        <v>#N/A</v>
      </c>
      <c r="D193" s="11" t="e">
        <f>VLOOKUP(B193,'Members Data'!$A$3:$F$365,3,FALSE)</f>
        <v>#N/A</v>
      </c>
      <c r="E193" s="11" t="e">
        <f>VLOOKUP(B193,'Members Data'!$A$3:$F$365,4,FALSE)</f>
        <v>#N/A</v>
      </c>
      <c r="F193" s="3" t="str">
        <f t="shared" si="6"/>
        <v/>
      </c>
      <c r="G193" s="11"/>
      <c r="H193" s="11"/>
      <c r="I193" s="11"/>
      <c r="J193" s="11"/>
      <c r="K193" s="11"/>
      <c r="L193" s="11"/>
    </row>
    <row r="194" spans="1:12" x14ac:dyDescent="0.3">
      <c r="A194" s="50"/>
      <c r="B194" s="11"/>
      <c r="C194" s="11" t="e">
        <f>VLOOKUP(B194,'Members Data'!$A$3:$F$365,2,FALSE)</f>
        <v>#N/A</v>
      </c>
      <c r="D194" s="11" t="e">
        <f>VLOOKUP(B194,'Members Data'!$A$3:$F$365,3,FALSE)</f>
        <v>#N/A</v>
      </c>
      <c r="E194" s="11" t="e">
        <f>VLOOKUP(B194,'Members Data'!$A$3:$F$365,4,FALSE)</f>
        <v>#N/A</v>
      </c>
      <c r="F194" s="3" t="str">
        <f t="shared" si="6"/>
        <v/>
      </c>
      <c r="G194" s="11"/>
      <c r="H194" s="11"/>
      <c r="I194" s="11"/>
      <c r="J194" s="11"/>
      <c r="K194" s="11"/>
      <c r="L194" s="11"/>
    </row>
    <row r="195" spans="1:12" x14ac:dyDescent="0.3">
      <c r="A195" s="50"/>
      <c r="B195" s="11"/>
      <c r="C195" s="11" t="e">
        <f>VLOOKUP(B195,'Members Data'!$A$3:$F$365,2,FALSE)</f>
        <v>#N/A</v>
      </c>
      <c r="D195" s="11" t="e">
        <f>VLOOKUP(B195,'Members Data'!$A$3:$F$365,3,FALSE)</f>
        <v>#N/A</v>
      </c>
      <c r="E195" s="11" t="e">
        <f>VLOOKUP(B195,'Members Data'!$A$3:$F$365,4,FALSE)</f>
        <v>#N/A</v>
      </c>
      <c r="F195" s="3" t="str">
        <f t="shared" si="6"/>
        <v/>
      </c>
      <c r="G195" s="11"/>
      <c r="H195" s="11"/>
      <c r="I195" s="11"/>
      <c r="J195" s="11"/>
      <c r="K195" s="11"/>
      <c r="L195" s="11"/>
    </row>
    <row r="196" spans="1:12" x14ac:dyDescent="0.3">
      <c r="A196" s="50"/>
      <c r="B196" s="11"/>
      <c r="C196" s="11" t="e">
        <f>VLOOKUP(B196,'Members Data'!$A$3:$F$365,2,FALSE)</f>
        <v>#N/A</v>
      </c>
      <c r="D196" s="11" t="e">
        <f>VLOOKUP(B196,'Members Data'!$A$3:$F$365,3,FALSE)</f>
        <v>#N/A</v>
      </c>
      <c r="E196" s="11" t="e">
        <f>VLOOKUP(B196,'Members Data'!$A$3:$F$365,4,FALSE)</f>
        <v>#N/A</v>
      </c>
      <c r="F196" s="3" t="str">
        <f t="shared" si="6"/>
        <v/>
      </c>
      <c r="G196" s="11"/>
      <c r="H196" s="11"/>
      <c r="I196" s="11"/>
      <c r="J196" s="11"/>
      <c r="K196" s="11"/>
      <c r="L196" s="11"/>
    </row>
    <row r="197" spans="1:12" x14ac:dyDescent="0.3">
      <c r="A197" s="14"/>
      <c r="C197" s="1"/>
      <c r="D197" s="1"/>
      <c r="E197" s="1"/>
      <c r="F197" s="3" t="str">
        <f t="shared" si="6"/>
        <v/>
      </c>
    </row>
    <row r="198" spans="1:12" x14ac:dyDescent="0.3">
      <c r="A198" s="51" t="s">
        <v>37</v>
      </c>
      <c r="B198" s="12" t="s">
        <v>643</v>
      </c>
      <c r="C198" s="12" t="str">
        <f>VLOOKUP(B198,'Members Data'!$A$3:$F$365,2,FALSE)</f>
        <v>Maddison White</v>
      </c>
      <c r="D198" s="12">
        <f>VLOOKUP(B198,'Members Data'!$A$3:$F$365,3,FALSE)</f>
        <v>144</v>
      </c>
      <c r="E198" s="12" t="str">
        <f>VLOOKUP(B198,'Members Data'!$A$3:$F$365,4,FALSE)</f>
        <v>Dinin Krooncross</v>
      </c>
      <c r="F198" s="3" t="str">
        <f t="shared" si="6"/>
        <v>s</v>
      </c>
      <c r="G198" s="12"/>
      <c r="H198" s="12">
        <v>7</v>
      </c>
      <c r="I198" s="12">
        <v>6</v>
      </c>
      <c r="J198" s="12"/>
      <c r="K198" s="12"/>
      <c r="L198" s="12"/>
    </row>
    <row r="199" spans="1:12" x14ac:dyDescent="0.3">
      <c r="A199" s="51"/>
      <c r="B199" s="12" t="s">
        <v>671</v>
      </c>
      <c r="C199" s="12" t="str">
        <f>VLOOKUP(B199,'Members Data'!$A$3:$F$365,2,FALSE)</f>
        <v>Molly Gorst</v>
      </c>
      <c r="D199" s="12">
        <f>VLOOKUP(B199,'Members Data'!$A$3:$F$365,3,FALSE)</f>
        <v>151</v>
      </c>
      <c r="E199" s="12" t="str">
        <f>VLOOKUP(B199,'Members Data'!$A$3:$F$365,4,FALSE)</f>
        <v>Hiccup</v>
      </c>
      <c r="F199" s="3" t="str">
        <f t="shared" si="6"/>
        <v>J</v>
      </c>
      <c r="G199" s="12"/>
      <c r="H199" s="12"/>
      <c r="I199" s="12">
        <v>7</v>
      </c>
      <c r="J199" s="12">
        <v>7</v>
      </c>
      <c r="K199" s="12">
        <v>14</v>
      </c>
      <c r="L199" s="12"/>
    </row>
    <row r="200" spans="1:12" x14ac:dyDescent="0.3">
      <c r="A200" s="51"/>
      <c r="B200" s="12" t="s">
        <v>752</v>
      </c>
      <c r="C200" s="12" t="str">
        <f>VLOOKUP(B200,'Members Data'!$A$3:$F$365,2,FALSE)</f>
        <v>Isabella Dobson</v>
      </c>
      <c r="D200" s="12">
        <f>VLOOKUP(B200,'Members Data'!$A$3:$F$365,3,FALSE)</f>
        <v>26</v>
      </c>
      <c r="E200" s="12" t="str">
        <f>VLOOKUP(B200,'Members Data'!$A$3:$F$365,4,FALSE)</f>
        <v>Cheshmere Rustic Romeo</v>
      </c>
      <c r="F200" s="3" t="str">
        <f t="shared" si="6"/>
        <v>j</v>
      </c>
      <c r="G200" s="12"/>
      <c r="H200" s="12"/>
      <c r="I200" s="12"/>
      <c r="J200" s="12"/>
      <c r="K200" s="12">
        <v>10</v>
      </c>
      <c r="L200" s="12"/>
    </row>
    <row r="201" spans="1:12" x14ac:dyDescent="0.3">
      <c r="A201" s="51"/>
      <c r="B201" s="12"/>
      <c r="C201" s="12" t="e">
        <f>VLOOKUP(B201,'Members Data'!$A$3:$F$365,2,FALSE)</f>
        <v>#N/A</v>
      </c>
      <c r="D201" s="12" t="e">
        <f>VLOOKUP(B201,'Members Data'!$A$3:$F$365,3,FALSE)</f>
        <v>#N/A</v>
      </c>
      <c r="E201" s="12" t="e">
        <f>VLOOKUP(B201,'Members Data'!$A$3:$F$365,4,FALSE)</f>
        <v>#N/A</v>
      </c>
      <c r="F201" s="3" t="str">
        <f t="shared" si="6"/>
        <v/>
      </c>
      <c r="G201" s="12"/>
      <c r="H201" s="12"/>
      <c r="I201" s="12"/>
      <c r="J201" s="12"/>
      <c r="K201" s="12"/>
      <c r="L201" s="12"/>
    </row>
    <row r="202" spans="1:12" x14ac:dyDescent="0.3">
      <c r="A202" s="51"/>
      <c r="B202" s="12"/>
      <c r="C202" s="12" t="e">
        <f>VLOOKUP(B202,'Members Data'!$A$3:$F$365,2,FALSE)</f>
        <v>#N/A</v>
      </c>
      <c r="D202" s="12" t="e">
        <f>VLOOKUP(B202,'Members Data'!$A$3:$F$365,3,FALSE)</f>
        <v>#N/A</v>
      </c>
      <c r="E202" s="12" t="e">
        <f>VLOOKUP(B202,'Members Data'!$A$3:$F$365,4,FALSE)</f>
        <v>#N/A</v>
      </c>
      <c r="F202" s="3" t="str">
        <f t="shared" si="6"/>
        <v/>
      </c>
      <c r="G202" s="12"/>
      <c r="H202" s="12"/>
      <c r="I202" s="12"/>
      <c r="J202" s="12"/>
      <c r="K202" s="12"/>
      <c r="L202" s="12"/>
    </row>
    <row r="203" spans="1:12" x14ac:dyDescent="0.3">
      <c r="A203" s="51"/>
      <c r="B203" s="12"/>
      <c r="C203" s="12" t="e">
        <f>VLOOKUP(B203,'Members Data'!$A$3:$F$365,2,FALSE)</f>
        <v>#N/A</v>
      </c>
      <c r="D203" s="12" t="e">
        <f>VLOOKUP(B203,'Members Data'!$A$3:$F$365,3,FALSE)</f>
        <v>#N/A</v>
      </c>
      <c r="E203" s="12" t="e">
        <f>VLOOKUP(B203,'Members Data'!$A$3:$F$365,4,FALSE)</f>
        <v>#N/A</v>
      </c>
      <c r="F203" s="3" t="str">
        <f t="shared" ref="F203:F218" si="7">IF((LEFT(B203,1)="I"),"J",LEFT(B203,1))</f>
        <v/>
      </c>
      <c r="G203" s="12"/>
      <c r="H203" s="12"/>
      <c r="I203" s="12"/>
      <c r="J203" s="12"/>
      <c r="K203" s="12"/>
      <c r="L203" s="12"/>
    </row>
    <row r="204" spans="1:12" x14ac:dyDescent="0.3">
      <c r="A204" s="51"/>
      <c r="B204" s="12"/>
      <c r="C204" s="12" t="e">
        <f>VLOOKUP(B204,'Members Data'!$A$3:$F$365,2,FALSE)</f>
        <v>#N/A</v>
      </c>
      <c r="D204" s="12" t="e">
        <f>VLOOKUP(B204,'Members Data'!$A$3:$F$365,3,FALSE)</f>
        <v>#N/A</v>
      </c>
      <c r="E204" s="12" t="e">
        <f>VLOOKUP(B204,'Members Data'!$A$3:$F$365,4,FALSE)</f>
        <v>#N/A</v>
      </c>
      <c r="F204" s="3" t="str">
        <f t="shared" si="7"/>
        <v/>
      </c>
      <c r="G204" s="12"/>
      <c r="H204" s="12"/>
      <c r="I204" s="12"/>
      <c r="J204" s="12"/>
      <c r="K204" s="12"/>
      <c r="L204" s="12"/>
    </row>
    <row r="205" spans="1:12" x14ac:dyDescent="0.3">
      <c r="A205" s="51"/>
      <c r="B205" s="12"/>
      <c r="C205" s="12" t="e">
        <f>VLOOKUP(B205,'Members Data'!$A$3:$F$365,2,FALSE)</f>
        <v>#N/A</v>
      </c>
      <c r="D205" s="12" t="e">
        <f>VLOOKUP(B205,'Members Data'!$A$3:$F$365,3,FALSE)</f>
        <v>#N/A</v>
      </c>
      <c r="E205" s="12" t="e">
        <f>VLOOKUP(B205,'Members Data'!$A$3:$F$365,4,FALSE)</f>
        <v>#N/A</v>
      </c>
      <c r="F205" s="3" t="str">
        <f t="shared" si="7"/>
        <v/>
      </c>
      <c r="G205" s="12"/>
      <c r="H205" s="12"/>
      <c r="I205" s="12"/>
      <c r="J205" s="12"/>
      <c r="K205" s="12"/>
      <c r="L205" s="12"/>
    </row>
    <row r="206" spans="1:12" x14ac:dyDescent="0.3">
      <c r="A206" s="51"/>
      <c r="B206" s="12"/>
      <c r="C206" s="12" t="e">
        <f>VLOOKUP(B206,'Members Data'!$A$3:$F$365,2,FALSE)</f>
        <v>#N/A</v>
      </c>
      <c r="D206" s="12" t="e">
        <f>VLOOKUP(B206,'Members Data'!$A$3:$F$365,3,FALSE)</f>
        <v>#N/A</v>
      </c>
      <c r="E206" s="12" t="e">
        <f>VLOOKUP(B206,'Members Data'!$A$3:$F$365,4,FALSE)</f>
        <v>#N/A</v>
      </c>
      <c r="F206" s="3" t="str">
        <f t="shared" si="7"/>
        <v/>
      </c>
      <c r="G206" s="12"/>
      <c r="H206" s="12"/>
      <c r="I206" s="12"/>
      <c r="J206" s="12"/>
      <c r="K206" s="12"/>
      <c r="L206" s="12"/>
    </row>
    <row r="207" spans="1:12" x14ac:dyDescent="0.3">
      <c r="A207" s="51"/>
      <c r="B207" s="12"/>
      <c r="C207" s="12" t="e">
        <f>VLOOKUP(B207,'Members Data'!$A$3:$F$365,2,FALSE)</f>
        <v>#N/A</v>
      </c>
      <c r="D207" s="12" t="e">
        <f>VLOOKUP(B207,'Members Data'!$A$3:$F$365,3,FALSE)</f>
        <v>#N/A</v>
      </c>
      <c r="E207" s="12" t="e">
        <f>VLOOKUP(B207,'Members Data'!$A$3:$F$365,4,FALSE)</f>
        <v>#N/A</v>
      </c>
      <c r="F207" s="3" t="str">
        <f t="shared" si="7"/>
        <v/>
      </c>
      <c r="G207" s="12"/>
      <c r="H207" s="12"/>
      <c r="I207" s="12"/>
      <c r="J207" s="12"/>
      <c r="K207" s="12"/>
      <c r="L207" s="12"/>
    </row>
    <row r="208" spans="1:12" x14ac:dyDescent="0.3">
      <c r="A208" s="51"/>
      <c r="B208" s="12"/>
      <c r="C208" s="12" t="e">
        <f>VLOOKUP(B208,'Members Data'!$A$3:$F$365,2,FALSE)</f>
        <v>#N/A</v>
      </c>
      <c r="D208" s="12" t="e">
        <f>VLOOKUP(B208,'Members Data'!$A$3:$F$365,3,FALSE)</f>
        <v>#N/A</v>
      </c>
      <c r="E208" s="12" t="e">
        <f>VLOOKUP(B208,'Members Data'!$A$3:$F$365,4,FALSE)</f>
        <v>#N/A</v>
      </c>
      <c r="F208" s="3" t="str">
        <f t="shared" si="7"/>
        <v/>
      </c>
      <c r="G208" s="12"/>
      <c r="H208" s="12"/>
      <c r="I208" s="12"/>
      <c r="J208" s="12"/>
      <c r="K208" s="12"/>
      <c r="L208" s="12"/>
    </row>
    <row r="209" spans="1:12" x14ac:dyDescent="0.3">
      <c r="A209" s="51"/>
      <c r="B209" s="12"/>
      <c r="C209" s="12" t="e">
        <f>VLOOKUP(B209,'Members Data'!$A$3:$F$365,2,FALSE)</f>
        <v>#N/A</v>
      </c>
      <c r="D209" s="12" t="e">
        <f>VLOOKUP(B209,'Members Data'!$A$3:$F$365,3,FALSE)</f>
        <v>#N/A</v>
      </c>
      <c r="E209" s="12" t="e">
        <f>VLOOKUP(B209,'Members Data'!$A$3:$F$365,4,FALSE)</f>
        <v>#N/A</v>
      </c>
      <c r="F209" s="3" t="str">
        <f t="shared" si="7"/>
        <v/>
      </c>
      <c r="G209" s="12"/>
      <c r="H209" s="12"/>
      <c r="I209" s="12"/>
      <c r="J209" s="12"/>
      <c r="K209" s="12"/>
      <c r="L209" s="12"/>
    </row>
    <row r="210" spans="1:12" x14ac:dyDescent="0.3">
      <c r="A210" s="51"/>
      <c r="B210" s="12"/>
      <c r="C210" s="12" t="e">
        <f>VLOOKUP(B210,'Members Data'!$A$3:$F$365,2,FALSE)</f>
        <v>#N/A</v>
      </c>
      <c r="D210" s="12" t="e">
        <f>VLOOKUP(B210,'Members Data'!$A$3:$F$365,3,FALSE)</f>
        <v>#N/A</v>
      </c>
      <c r="E210" s="12" t="e">
        <f>VLOOKUP(B210,'Members Data'!$A$3:$F$365,4,FALSE)</f>
        <v>#N/A</v>
      </c>
      <c r="F210" s="3" t="str">
        <f t="shared" si="7"/>
        <v/>
      </c>
      <c r="G210" s="12"/>
      <c r="H210" s="12"/>
      <c r="I210" s="12"/>
      <c r="J210" s="12"/>
      <c r="K210" s="12"/>
      <c r="L210" s="12"/>
    </row>
    <row r="211" spans="1:12" x14ac:dyDescent="0.3">
      <c r="A211" s="51"/>
      <c r="B211" s="12"/>
      <c r="C211" s="12" t="e">
        <f>VLOOKUP(B211,'Members Data'!$A$3:$F$365,2,FALSE)</f>
        <v>#N/A</v>
      </c>
      <c r="D211" s="12" t="e">
        <f>VLOOKUP(B211,'Members Data'!$A$3:$F$365,3,FALSE)</f>
        <v>#N/A</v>
      </c>
      <c r="E211" s="12" t="e">
        <f>VLOOKUP(B211,'Members Data'!$A$3:$F$365,4,FALSE)</f>
        <v>#N/A</v>
      </c>
      <c r="F211" s="3" t="str">
        <f t="shared" si="7"/>
        <v/>
      </c>
      <c r="G211" s="12"/>
      <c r="H211" s="12"/>
      <c r="I211" s="12"/>
      <c r="J211" s="12"/>
      <c r="K211" s="12"/>
      <c r="L211" s="12"/>
    </row>
    <row r="212" spans="1:12" x14ac:dyDescent="0.3">
      <c r="A212" s="51"/>
      <c r="B212" s="12"/>
      <c r="C212" s="12" t="e">
        <f>VLOOKUP(B212,'Members Data'!$A$3:$F$365,2,FALSE)</f>
        <v>#N/A</v>
      </c>
      <c r="D212" s="12" t="e">
        <f>VLOOKUP(B212,'Members Data'!$A$3:$F$365,3,FALSE)</f>
        <v>#N/A</v>
      </c>
      <c r="E212" s="12" t="e">
        <f>VLOOKUP(B212,'Members Data'!$A$3:$F$365,4,FALSE)</f>
        <v>#N/A</v>
      </c>
      <c r="F212" s="3" t="str">
        <f t="shared" si="7"/>
        <v/>
      </c>
      <c r="G212" s="12"/>
      <c r="H212" s="12"/>
      <c r="I212" s="12"/>
      <c r="J212" s="12"/>
      <c r="K212" s="12"/>
      <c r="L212" s="12"/>
    </row>
    <row r="213" spans="1:12" x14ac:dyDescent="0.3">
      <c r="A213" s="51"/>
      <c r="B213" s="12"/>
      <c r="C213" s="12" t="e">
        <f>VLOOKUP(B213,'Members Data'!$A$3:$F$365,2,FALSE)</f>
        <v>#N/A</v>
      </c>
      <c r="D213" s="12" t="e">
        <f>VLOOKUP(B213,'Members Data'!$A$3:$F$365,3,FALSE)</f>
        <v>#N/A</v>
      </c>
      <c r="E213" s="12" t="e">
        <f>VLOOKUP(B213,'Members Data'!$A$3:$F$365,4,FALSE)</f>
        <v>#N/A</v>
      </c>
      <c r="F213" s="3" t="str">
        <f t="shared" si="7"/>
        <v/>
      </c>
      <c r="G213" s="12"/>
      <c r="H213" s="12"/>
      <c r="I213" s="12"/>
      <c r="J213" s="12"/>
      <c r="K213" s="12"/>
      <c r="L213" s="12"/>
    </row>
    <row r="214" spans="1:12" x14ac:dyDescent="0.3">
      <c r="A214" s="51"/>
      <c r="B214" s="12"/>
      <c r="C214" s="12" t="e">
        <f>VLOOKUP(B214,'Members Data'!$A$3:$F$365,2,FALSE)</f>
        <v>#N/A</v>
      </c>
      <c r="D214" s="12" t="e">
        <f>VLOOKUP(B214,'Members Data'!$A$3:$F$365,3,FALSE)</f>
        <v>#N/A</v>
      </c>
      <c r="E214" s="12" t="e">
        <f>VLOOKUP(B214,'Members Data'!$A$3:$F$365,4,FALSE)</f>
        <v>#N/A</v>
      </c>
      <c r="F214" s="3" t="str">
        <f t="shared" si="7"/>
        <v/>
      </c>
      <c r="G214" s="12"/>
      <c r="H214" s="12"/>
      <c r="I214" s="12"/>
      <c r="J214" s="12"/>
      <c r="K214" s="12"/>
      <c r="L214" s="12"/>
    </row>
    <row r="215" spans="1:12" x14ac:dyDescent="0.3">
      <c r="A215" s="51"/>
      <c r="B215" s="12"/>
      <c r="C215" s="12" t="e">
        <f>VLOOKUP(B215,'Members Data'!$A$3:$F$365,2,FALSE)</f>
        <v>#N/A</v>
      </c>
      <c r="D215" s="12" t="e">
        <f>VLOOKUP(B215,'Members Data'!$A$3:$F$365,3,FALSE)</f>
        <v>#N/A</v>
      </c>
      <c r="E215" s="12" t="e">
        <f>VLOOKUP(B215,'Members Data'!$A$3:$F$365,4,FALSE)</f>
        <v>#N/A</v>
      </c>
      <c r="F215" s="3" t="str">
        <f t="shared" si="7"/>
        <v/>
      </c>
      <c r="G215" s="12"/>
      <c r="H215" s="12"/>
      <c r="I215" s="12"/>
      <c r="J215" s="12"/>
      <c r="K215" s="12"/>
      <c r="L215" s="12"/>
    </row>
    <row r="216" spans="1:12" x14ac:dyDescent="0.3">
      <c r="A216" s="51"/>
      <c r="B216" s="12"/>
      <c r="C216" s="12" t="e">
        <f>VLOOKUP(B216,'Members Data'!$A$3:$F$365,2,FALSE)</f>
        <v>#N/A</v>
      </c>
      <c r="D216" s="12" t="e">
        <f>VLOOKUP(B216,'Members Data'!$A$3:$F$365,3,FALSE)</f>
        <v>#N/A</v>
      </c>
      <c r="E216" s="12" t="e">
        <f>VLOOKUP(B216,'Members Data'!$A$3:$F$365,4,FALSE)</f>
        <v>#N/A</v>
      </c>
      <c r="F216" s="3" t="str">
        <f t="shared" si="7"/>
        <v/>
      </c>
      <c r="G216" s="12"/>
      <c r="H216" s="12"/>
      <c r="I216" s="12"/>
      <c r="J216" s="12"/>
      <c r="K216" s="12"/>
      <c r="L216" s="12"/>
    </row>
    <row r="217" spans="1:12" x14ac:dyDescent="0.3">
      <c r="A217" s="51"/>
      <c r="B217" s="12"/>
      <c r="C217" s="12" t="e">
        <f>VLOOKUP(B217,'Members Data'!$A$3:$F$365,2,FALSE)</f>
        <v>#N/A</v>
      </c>
      <c r="D217" s="12" t="e">
        <f>VLOOKUP(B217,'Members Data'!$A$3:$F$365,3,FALSE)</f>
        <v>#N/A</v>
      </c>
      <c r="E217" s="12" t="e">
        <f>VLOOKUP(B217,'Members Data'!$A$3:$F$365,4,FALSE)</f>
        <v>#N/A</v>
      </c>
      <c r="F217" s="3" t="str">
        <f t="shared" si="7"/>
        <v/>
      </c>
      <c r="G217" s="12"/>
      <c r="H217" s="12"/>
      <c r="I217" s="12"/>
      <c r="J217" s="12"/>
      <c r="K217" s="12"/>
      <c r="L217" s="12"/>
    </row>
    <row r="218" spans="1:12" x14ac:dyDescent="0.3">
      <c r="A218" s="51"/>
      <c r="B218" s="12"/>
      <c r="C218" s="12" t="e">
        <f>VLOOKUP(B218,'Members Data'!$A$3:$F$365,2,FALSE)</f>
        <v>#N/A</v>
      </c>
      <c r="D218" s="12" t="e">
        <f>VLOOKUP(B218,'Members Data'!$A$3:$F$365,3,FALSE)</f>
        <v>#N/A</v>
      </c>
      <c r="E218" s="12" t="e">
        <f>VLOOKUP(B218,'Members Data'!$A$3:$F$365,4,FALSE)</f>
        <v>#N/A</v>
      </c>
      <c r="F218" s="3" t="str">
        <f t="shared" si="7"/>
        <v/>
      </c>
      <c r="G218" s="12"/>
      <c r="H218" s="12"/>
      <c r="I218" s="12"/>
      <c r="J218" s="12"/>
      <c r="K218" s="12"/>
      <c r="L218" s="12"/>
    </row>
  </sheetData>
  <mergeCells count="17">
    <mergeCell ref="G1:L1"/>
    <mergeCell ref="A1:A2"/>
    <mergeCell ref="B1:B2"/>
    <mergeCell ref="C1:C2"/>
    <mergeCell ref="D1:D2"/>
    <mergeCell ref="E1:E2"/>
    <mergeCell ref="F1:F2"/>
    <mergeCell ref="A3:A25"/>
    <mergeCell ref="A27:A47"/>
    <mergeCell ref="A49:A68"/>
    <mergeCell ref="A70:A89"/>
    <mergeCell ref="A91:A108"/>
    <mergeCell ref="A110:A130"/>
    <mergeCell ref="A132:A152"/>
    <mergeCell ref="A154:A174"/>
    <mergeCell ref="A176:A196"/>
    <mergeCell ref="A198:A218"/>
  </mergeCells>
  <pageMargins left="0.7" right="0.7" top="0.75" bottom="0.75" header="0.3" footer="0.3"/>
  <pageSetup paperSize="9" fitToWidth="0" fitToHeight="0" orientation="landscape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45"/>
  <sheetViews>
    <sheetView topLeftCell="D1" workbookViewId="0">
      <selection activeCell="L11" sqref="L11"/>
    </sheetView>
  </sheetViews>
  <sheetFormatPr defaultColWidth="8.77734375" defaultRowHeight="14.4" x14ac:dyDescent="0.3"/>
  <cols>
    <col min="1" max="2" width="24.44140625" customWidth="1"/>
    <col min="3" max="3" width="20.21875" customWidth="1"/>
    <col min="4" max="4" width="14" customWidth="1"/>
    <col min="5" max="5" width="24.109375" customWidth="1"/>
  </cols>
  <sheetData>
    <row r="1" spans="1:12" x14ac:dyDescent="0.3">
      <c r="A1" s="61" t="s">
        <v>14</v>
      </c>
      <c r="B1" s="63" t="s">
        <v>10</v>
      </c>
      <c r="C1" s="63" t="s">
        <v>11</v>
      </c>
      <c r="D1" s="63" t="s">
        <v>12</v>
      </c>
      <c r="E1" s="64" t="s">
        <v>13</v>
      </c>
      <c r="F1" s="65" t="s">
        <v>15</v>
      </c>
      <c r="G1" s="59" t="s">
        <v>16</v>
      </c>
      <c r="H1" s="59"/>
      <c r="I1" s="59"/>
      <c r="J1" s="59"/>
      <c r="K1" s="59"/>
      <c r="L1" s="59"/>
    </row>
    <row r="2" spans="1:12" x14ac:dyDescent="0.3">
      <c r="A2" s="62"/>
      <c r="B2" s="63"/>
      <c r="C2" s="63"/>
      <c r="D2" s="63"/>
      <c r="E2" s="64"/>
      <c r="F2" s="66"/>
      <c r="G2" s="13">
        <v>1</v>
      </c>
      <c r="H2" s="13">
        <v>2</v>
      </c>
      <c r="I2" s="13">
        <v>3</v>
      </c>
      <c r="J2" s="13">
        <v>4</v>
      </c>
      <c r="K2" s="13">
        <v>5</v>
      </c>
      <c r="L2" s="13">
        <v>6</v>
      </c>
    </row>
    <row r="3" spans="1:12" x14ac:dyDescent="0.3">
      <c r="A3" s="52" t="s">
        <v>82</v>
      </c>
      <c r="B3" s="3" t="s">
        <v>449</v>
      </c>
      <c r="C3" s="3" t="str">
        <f>VLOOKUP(B3,'Members Data'!$A$3:$F$365,2,FALSE)</f>
        <v>Lottie Owens</v>
      </c>
      <c r="D3" s="3">
        <f>VLOOKUP(B3,'Members Data'!$A$3:$F$365,3,FALSE)</f>
        <v>102</v>
      </c>
      <c r="E3" s="3" t="str">
        <f>VLOOKUP(B3,'Members Data'!$A$3:$F$365,4,FALSE)</f>
        <v>Moonstone Dance Fever</v>
      </c>
      <c r="F3" s="3" t="str">
        <f>LEFT(B3,1)</f>
        <v>J</v>
      </c>
      <c r="G3" s="3">
        <v>7</v>
      </c>
      <c r="H3" s="3"/>
      <c r="I3" s="3">
        <v>7</v>
      </c>
      <c r="J3" s="3"/>
      <c r="K3" s="3"/>
      <c r="L3" s="3"/>
    </row>
    <row r="4" spans="1:12" x14ac:dyDescent="0.3">
      <c r="A4" s="53"/>
      <c r="B4" s="3" t="s">
        <v>465</v>
      </c>
      <c r="C4" s="3" t="str">
        <f>VLOOKUP(B4,'Members Data'!$A$3:$F$365,2,FALSE)</f>
        <v>Lottie Owens</v>
      </c>
      <c r="D4" s="3">
        <f>VLOOKUP(B4,'Members Data'!$A$3:$F$365,3,FALSE)</f>
        <v>102</v>
      </c>
      <c r="E4" s="3" t="str">
        <f>VLOOKUP(B4,'Members Data'!$A$3:$F$365,4,FALSE)</f>
        <v>Merribridge Star Appeal</v>
      </c>
      <c r="F4" s="3" t="str">
        <f t="shared" ref="F4:F67" si="0">LEFT(B4,1)</f>
        <v>J</v>
      </c>
      <c r="G4" s="3"/>
      <c r="H4" s="3"/>
      <c r="I4" s="3"/>
      <c r="J4" s="3">
        <v>7</v>
      </c>
      <c r="K4" s="3"/>
      <c r="L4" s="3"/>
    </row>
    <row r="5" spans="1:12" x14ac:dyDescent="0.3">
      <c r="A5" s="53"/>
      <c r="B5" s="3"/>
      <c r="C5" s="3" t="e">
        <f>VLOOKUP(B5,'Members Data'!$A$3:$F$365,2,FALSE)</f>
        <v>#N/A</v>
      </c>
      <c r="D5" s="3" t="e">
        <f>VLOOKUP(B5,'Members Data'!$A$3:$F$365,3,FALSE)</f>
        <v>#N/A</v>
      </c>
      <c r="E5" s="3" t="e">
        <f>VLOOKUP(B5,'Members Data'!$A$3:$F$365,4,FALSE)</f>
        <v>#N/A</v>
      </c>
      <c r="F5" s="3" t="str">
        <f t="shared" si="0"/>
        <v/>
      </c>
      <c r="G5" s="3"/>
      <c r="H5" s="3"/>
      <c r="I5" s="3"/>
      <c r="J5" s="3"/>
      <c r="K5" s="3"/>
      <c r="L5" s="3"/>
    </row>
    <row r="6" spans="1:12" x14ac:dyDescent="0.3">
      <c r="A6" s="53"/>
      <c r="B6" s="3"/>
      <c r="C6" s="3" t="e">
        <f>VLOOKUP(B6,'Members Data'!$A$3:$F$365,2,FALSE)</f>
        <v>#N/A</v>
      </c>
      <c r="D6" s="3" t="e">
        <f>VLOOKUP(B6,'Members Data'!$A$3:$F$365,3,FALSE)</f>
        <v>#N/A</v>
      </c>
      <c r="E6" s="3" t="e">
        <f>VLOOKUP(B6,'Members Data'!$A$3:$F$365,4,FALSE)</f>
        <v>#N/A</v>
      </c>
      <c r="F6" s="3" t="str">
        <f t="shared" si="0"/>
        <v/>
      </c>
      <c r="G6" s="3"/>
      <c r="H6" s="3"/>
      <c r="I6" s="3"/>
      <c r="J6" s="3"/>
      <c r="K6" s="3"/>
      <c r="L6" s="3"/>
    </row>
    <row r="7" spans="1:12" x14ac:dyDescent="0.3">
      <c r="A7" s="53"/>
      <c r="B7" s="3"/>
      <c r="C7" s="3" t="e">
        <f>VLOOKUP(B7,'Members Data'!$A$3:$F$365,2,FALSE)</f>
        <v>#N/A</v>
      </c>
      <c r="D7" s="3" t="e">
        <f>VLOOKUP(B7,'Members Data'!$A$3:$F$365,3,FALSE)</f>
        <v>#N/A</v>
      </c>
      <c r="E7" s="3" t="e">
        <f>VLOOKUP(B7,'Members Data'!$A$3:$F$365,4,FALSE)</f>
        <v>#N/A</v>
      </c>
      <c r="F7" s="3" t="str">
        <f t="shared" si="0"/>
        <v/>
      </c>
      <c r="G7" s="3"/>
      <c r="H7" s="3"/>
      <c r="I7" s="3"/>
      <c r="J7" s="3"/>
      <c r="K7" s="3"/>
      <c r="L7" s="3"/>
    </row>
    <row r="8" spans="1:12" x14ac:dyDescent="0.3">
      <c r="A8" s="53"/>
      <c r="B8" s="3"/>
      <c r="C8" s="3" t="e">
        <f>VLOOKUP(B8,'Members Data'!$A$3:$F$365,2,FALSE)</f>
        <v>#N/A</v>
      </c>
      <c r="D8" s="3" t="e">
        <f>VLOOKUP(B8,'Members Data'!$A$3:$F$365,3,FALSE)</f>
        <v>#N/A</v>
      </c>
      <c r="E8" s="3" t="e">
        <f>VLOOKUP(B8,'Members Data'!$A$3:$F$365,4,FALSE)</f>
        <v>#N/A</v>
      </c>
      <c r="F8" s="3" t="str">
        <f t="shared" si="0"/>
        <v/>
      </c>
      <c r="G8" s="3"/>
      <c r="H8" s="3"/>
      <c r="I8" s="3"/>
      <c r="J8" s="3"/>
      <c r="K8" s="3"/>
      <c r="L8" s="3"/>
    </row>
    <row r="9" spans="1:12" x14ac:dyDescent="0.3">
      <c r="A9" s="53"/>
      <c r="B9" s="3"/>
      <c r="C9" s="3" t="e">
        <f>VLOOKUP(B9,'Members Data'!$A$3:$F$365,2,FALSE)</f>
        <v>#N/A</v>
      </c>
      <c r="D9" s="3" t="e">
        <f>VLOOKUP(B9,'Members Data'!$A$3:$F$365,3,FALSE)</f>
        <v>#N/A</v>
      </c>
      <c r="E9" s="3" t="e">
        <f>VLOOKUP(B9,'Members Data'!$A$3:$F$365,4,FALSE)</f>
        <v>#N/A</v>
      </c>
      <c r="F9" s="3" t="str">
        <f t="shared" si="0"/>
        <v/>
      </c>
      <c r="G9" s="3"/>
      <c r="H9" s="3"/>
      <c r="I9" s="3"/>
      <c r="J9" s="3"/>
      <c r="K9" s="3"/>
      <c r="L9" s="3"/>
    </row>
    <row r="10" spans="1:12" x14ac:dyDescent="0.3">
      <c r="A10" s="53"/>
      <c r="B10" s="3"/>
      <c r="C10" s="3" t="e">
        <f>VLOOKUP(B10,'Members Data'!$A$3:$F$365,2,FALSE)</f>
        <v>#N/A</v>
      </c>
      <c r="D10" s="3" t="e">
        <f>VLOOKUP(B10,'Members Data'!$A$3:$F$365,3,FALSE)</f>
        <v>#N/A</v>
      </c>
      <c r="E10" s="3" t="e">
        <f>VLOOKUP(B10,'Members Data'!$A$3:$F$365,4,FALSE)</f>
        <v>#N/A</v>
      </c>
      <c r="F10" s="3" t="str">
        <f t="shared" si="0"/>
        <v/>
      </c>
      <c r="G10" s="3"/>
      <c r="H10" s="3"/>
      <c r="I10" s="3"/>
      <c r="J10" s="3"/>
      <c r="K10" s="3"/>
      <c r="L10" s="3"/>
    </row>
    <row r="11" spans="1:12" x14ac:dyDescent="0.3">
      <c r="A11" s="53"/>
      <c r="B11" s="3"/>
      <c r="C11" s="3" t="e">
        <f>VLOOKUP(B11,'Members Data'!$A$3:$F$365,2,FALSE)</f>
        <v>#N/A</v>
      </c>
      <c r="D11" s="3" t="e">
        <f>VLOOKUP(B11,'Members Data'!$A$3:$F$365,3,FALSE)</f>
        <v>#N/A</v>
      </c>
      <c r="E11" s="3" t="e">
        <f>VLOOKUP(B11,'Members Data'!$A$3:$F$365,4,FALSE)</f>
        <v>#N/A</v>
      </c>
      <c r="F11" s="3" t="str">
        <f t="shared" si="0"/>
        <v/>
      </c>
      <c r="G11" s="3"/>
      <c r="H11" s="3"/>
      <c r="I11" s="3"/>
      <c r="J11" s="3"/>
      <c r="K11" s="3"/>
      <c r="L11" s="3"/>
    </row>
    <row r="12" spans="1:12" x14ac:dyDescent="0.3">
      <c r="A12" s="53"/>
      <c r="B12" s="3"/>
      <c r="C12" s="3" t="e">
        <f>VLOOKUP(B12,'Members Data'!$A$3:$F$365,2,FALSE)</f>
        <v>#N/A</v>
      </c>
      <c r="D12" s="3" t="e">
        <f>VLOOKUP(B12,'Members Data'!$A$3:$F$365,3,FALSE)</f>
        <v>#N/A</v>
      </c>
      <c r="E12" s="3" t="e">
        <f>VLOOKUP(B12,'Members Data'!$A$3:$F$365,4,FALSE)</f>
        <v>#N/A</v>
      </c>
      <c r="F12" s="3" t="str">
        <f t="shared" si="0"/>
        <v/>
      </c>
      <c r="G12" s="3"/>
      <c r="H12" s="3"/>
      <c r="I12" s="3"/>
      <c r="J12" s="3"/>
      <c r="K12" s="3"/>
      <c r="L12" s="3"/>
    </row>
    <row r="13" spans="1:12" x14ac:dyDescent="0.3">
      <c r="A13" s="53"/>
      <c r="B13" s="3"/>
      <c r="C13" s="3" t="e">
        <f>VLOOKUP(B13,'Members Data'!$A$3:$F$365,2,FALSE)</f>
        <v>#N/A</v>
      </c>
      <c r="D13" s="3" t="e">
        <f>VLOOKUP(B13,'Members Data'!$A$3:$F$365,3,FALSE)</f>
        <v>#N/A</v>
      </c>
      <c r="E13" s="3" t="e">
        <f>VLOOKUP(B13,'Members Data'!$A$3:$F$365,4,FALSE)</f>
        <v>#N/A</v>
      </c>
      <c r="F13" s="3" t="str">
        <f t="shared" si="0"/>
        <v/>
      </c>
      <c r="G13" s="3"/>
      <c r="H13" s="3"/>
      <c r="I13" s="3"/>
      <c r="J13" s="3"/>
      <c r="K13" s="3"/>
      <c r="L13" s="3"/>
    </row>
    <row r="14" spans="1:12" x14ac:dyDescent="0.3">
      <c r="A14" s="53"/>
      <c r="B14" s="3"/>
      <c r="C14" s="3" t="e">
        <f>VLOOKUP(B14,'Members Data'!$A$3:$F$365,2,FALSE)</f>
        <v>#N/A</v>
      </c>
      <c r="D14" s="3" t="e">
        <f>VLOOKUP(B14,'Members Data'!$A$3:$F$365,3,FALSE)</f>
        <v>#N/A</v>
      </c>
      <c r="E14" s="3" t="e">
        <f>VLOOKUP(B14,'Members Data'!$A$3:$F$365,4,FALSE)</f>
        <v>#N/A</v>
      </c>
      <c r="F14" s="3" t="str">
        <f t="shared" si="0"/>
        <v/>
      </c>
      <c r="G14" s="3"/>
      <c r="H14" s="3"/>
      <c r="I14" s="3"/>
      <c r="J14" s="3"/>
      <c r="K14" s="3"/>
      <c r="L14" s="3"/>
    </row>
    <row r="15" spans="1:12" x14ac:dyDescent="0.3">
      <c r="A15" s="53"/>
      <c r="B15" s="3"/>
      <c r="C15" s="3" t="e">
        <f>VLOOKUP(B15,'Members Data'!$A$3:$F$365,2,FALSE)</f>
        <v>#N/A</v>
      </c>
      <c r="D15" s="3" t="e">
        <f>VLOOKUP(B15,'Members Data'!$A$3:$F$365,3,FALSE)</f>
        <v>#N/A</v>
      </c>
      <c r="E15" s="3" t="e">
        <f>VLOOKUP(B15,'Members Data'!$A$3:$F$365,4,FALSE)</f>
        <v>#N/A</v>
      </c>
      <c r="F15" s="3" t="str">
        <f t="shared" si="0"/>
        <v/>
      </c>
      <c r="G15" s="3"/>
      <c r="H15" s="3"/>
      <c r="I15" s="3"/>
      <c r="J15" s="3"/>
      <c r="K15" s="3"/>
      <c r="L15" s="3"/>
    </row>
    <row r="16" spans="1:12" x14ac:dyDescent="0.3">
      <c r="A16" s="53"/>
      <c r="B16" s="3"/>
      <c r="C16" s="3" t="e">
        <f>VLOOKUP(B16,'Members Data'!$A$3:$F$365,2,FALSE)</f>
        <v>#N/A</v>
      </c>
      <c r="D16" s="3" t="e">
        <f>VLOOKUP(B16,'Members Data'!$A$3:$F$365,3,FALSE)</f>
        <v>#N/A</v>
      </c>
      <c r="E16" s="3" t="e">
        <f>VLOOKUP(B16,'Members Data'!$A$3:$F$365,4,FALSE)</f>
        <v>#N/A</v>
      </c>
      <c r="F16" s="3" t="str">
        <f t="shared" si="0"/>
        <v/>
      </c>
      <c r="G16" s="3"/>
      <c r="H16" s="3"/>
      <c r="I16" s="3"/>
      <c r="J16" s="3"/>
      <c r="K16" s="3"/>
      <c r="L16" s="3"/>
    </row>
    <row r="17" spans="1:12" x14ac:dyDescent="0.3">
      <c r="A17" s="53"/>
      <c r="B17" s="3"/>
      <c r="C17" s="3" t="e">
        <f>VLOOKUP(B17,'Members Data'!$A$3:$F$365,2,FALSE)</f>
        <v>#N/A</v>
      </c>
      <c r="D17" s="3" t="e">
        <f>VLOOKUP(B17,'Members Data'!$A$3:$F$365,3,FALSE)</f>
        <v>#N/A</v>
      </c>
      <c r="E17" s="3" t="e">
        <f>VLOOKUP(B17,'Members Data'!$A$3:$F$365,4,FALSE)</f>
        <v>#N/A</v>
      </c>
      <c r="F17" s="3" t="str">
        <f t="shared" si="0"/>
        <v/>
      </c>
      <c r="G17" s="3"/>
      <c r="H17" s="3"/>
      <c r="I17" s="3"/>
      <c r="J17" s="3"/>
      <c r="K17" s="3"/>
      <c r="L17" s="3"/>
    </row>
    <row r="18" spans="1:12" x14ac:dyDescent="0.3">
      <c r="A18" s="53"/>
      <c r="B18" s="3"/>
      <c r="C18" s="3" t="e">
        <f>VLOOKUP(B18,'Members Data'!$A$3:$F$365,2,FALSE)</f>
        <v>#N/A</v>
      </c>
      <c r="D18" s="3" t="e">
        <f>VLOOKUP(B18,'Members Data'!$A$3:$F$365,3,FALSE)</f>
        <v>#N/A</v>
      </c>
      <c r="E18" s="3" t="e">
        <f>VLOOKUP(B18,'Members Data'!$A$3:$F$365,4,FALSE)</f>
        <v>#N/A</v>
      </c>
      <c r="F18" s="3" t="str">
        <f t="shared" si="0"/>
        <v/>
      </c>
      <c r="G18" s="3"/>
      <c r="H18" s="3"/>
      <c r="I18" s="3"/>
      <c r="J18" s="3"/>
      <c r="K18" s="3"/>
      <c r="L18" s="3"/>
    </row>
    <row r="19" spans="1:12" x14ac:dyDescent="0.3">
      <c r="A19" s="53"/>
      <c r="B19" s="3"/>
      <c r="C19" s="3" t="e">
        <f>VLOOKUP(B19,'Members Data'!$A$3:$F$365,2,FALSE)</f>
        <v>#N/A</v>
      </c>
      <c r="D19" s="3" t="e">
        <f>VLOOKUP(B19,'Members Data'!$A$3:$F$365,3,FALSE)</f>
        <v>#N/A</v>
      </c>
      <c r="E19" s="3" t="e">
        <f>VLOOKUP(B19,'Members Data'!$A$3:$F$365,4,FALSE)</f>
        <v>#N/A</v>
      </c>
      <c r="F19" s="3" t="str">
        <f t="shared" si="0"/>
        <v/>
      </c>
      <c r="G19" s="3"/>
      <c r="H19" s="3"/>
      <c r="I19" s="3"/>
      <c r="J19" s="3"/>
      <c r="K19" s="3"/>
      <c r="L19" s="3"/>
    </row>
    <row r="20" spans="1:12" x14ac:dyDescent="0.3">
      <c r="A20" s="53"/>
      <c r="B20" s="3"/>
      <c r="C20" s="3" t="e">
        <f>VLOOKUP(B20,'Members Data'!$A$3:$F$365,2,FALSE)</f>
        <v>#N/A</v>
      </c>
      <c r="D20" s="3" t="e">
        <f>VLOOKUP(B20,'Members Data'!$A$3:$F$365,3,FALSE)</f>
        <v>#N/A</v>
      </c>
      <c r="E20" s="3" t="e">
        <f>VLOOKUP(B20,'Members Data'!$A$3:$F$365,4,FALSE)</f>
        <v>#N/A</v>
      </c>
      <c r="F20" s="3" t="str">
        <f t="shared" si="0"/>
        <v/>
      </c>
      <c r="G20" s="3"/>
      <c r="H20" s="3"/>
      <c r="I20" s="3"/>
      <c r="J20" s="3"/>
      <c r="K20" s="3"/>
      <c r="L20" s="3"/>
    </row>
    <row r="21" spans="1:12" x14ac:dyDescent="0.3">
      <c r="A21" s="53"/>
      <c r="B21" s="3"/>
      <c r="C21" s="3" t="e">
        <f>VLOOKUP(B21,'Members Data'!$A$3:$F$365,2,FALSE)</f>
        <v>#N/A</v>
      </c>
      <c r="D21" s="3" t="e">
        <f>VLOOKUP(B21,'Members Data'!$A$3:$F$365,3,FALSE)</f>
        <v>#N/A</v>
      </c>
      <c r="E21" s="3" t="e">
        <f>VLOOKUP(B21,'Members Data'!$A$3:$F$365,4,FALSE)</f>
        <v>#N/A</v>
      </c>
      <c r="F21" s="3" t="str">
        <f t="shared" si="0"/>
        <v/>
      </c>
      <c r="G21" s="3"/>
      <c r="H21" s="3"/>
      <c r="I21" s="3"/>
      <c r="J21" s="3"/>
      <c r="K21" s="3"/>
      <c r="L21" s="3"/>
    </row>
    <row r="22" spans="1:12" x14ac:dyDescent="0.3">
      <c r="A22" s="53"/>
      <c r="B22" s="3"/>
      <c r="C22" s="3" t="e">
        <f>VLOOKUP(B22,'Members Data'!$A$3:$F$365,2,FALSE)</f>
        <v>#N/A</v>
      </c>
      <c r="D22" s="3" t="e">
        <f>VLOOKUP(B22,'Members Data'!$A$3:$F$365,3,FALSE)</f>
        <v>#N/A</v>
      </c>
      <c r="E22" s="3" t="e">
        <f>VLOOKUP(B22,'Members Data'!$A$3:$F$365,4,FALSE)</f>
        <v>#N/A</v>
      </c>
      <c r="F22" s="3" t="str">
        <f t="shared" si="0"/>
        <v/>
      </c>
      <c r="G22" s="3"/>
      <c r="H22" s="3"/>
      <c r="I22" s="3"/>
      <c r="J22" s="3"/>
      <c r="K22" s="3"/>
      <c r="L22" s="3"/>
    </row>
    <row r="23" spans="1:12" x14ac:dyDescent="0.3">
      <c r="A23" s="53"/>
      <c r="B23" s="3"/>
      <c r="C23" s="3" t="e">
        <f>VLOOKUP(B23,'Members Data'!$A$3:$F$365,2,FALSE)</f>
        <v>#N/A</v>
      </c>
      <c r="D23" s="3" t="e">
        <f>VLOOKUP(B23,'Members Data'!$A$3:$F$365,3,FALSE)</f>
        <v>#N/A</v>
      </c>
      <c r="E23" s="3" t="e">
        <f>VLOOKUP(B23,'Members Data'!$A$3:$F$365,4,FALSE)</f>
        <v>#N/A</v>
      </c>
      <c r="F23" s="3" t="str">
        <f t="shared" si="0"/>
        <v/>
      </c>
      <c r="G23" s="3"/>
      <c r="H23" s="3"/>
      <c r="I23" s="3"/>
      <c r="J23" s="3"/>
      <c r="K23" s="3"/>
      <c r="L23" s="3"/>
    </row>
    <row r="24" spans="1:12" x14ac:dyDescent="0.3">
      <c r="A24" s="53"/>
      <c r="B24" s="3"/>
      <c r="C24" s="3" t="e">
        <f>VLOOKUP(B24,'Members Data'!$A$3:$F$365,2,FALSE)</f>
        <v>#N/A</v>
      </c>
      <c r="D24" s="3" t="e">
        <f>VLOOKUP(B24,'Members Data'!$A$3:$F$365,3,FALSE)</f>
        <v>#N/A</v>
      </c>
      <c r="E24" s="3" t="e">
        <f>VLOOKUP(B24,'Members Data'!$A$3:$F$365,4,FALSE)</f>
        <v>#N/A</v>
      </c>
      <c r="F24" s="3" t="str">
        <f t="shared" si="0"/>
        <v/>
      </c>
      <c r="G24" s="3"/>
      <c r="H24" s="3"/>
      <c r="I24" s="3"/>
      <c r="J24" s="3"/>
      <c r="K24" s="3"/>
      <c r="L24" s="3"/>
    </row>
    <row r="25" spans="1:12" x14ac:dyDescent="0.3">
      <c r="A25" s="54"/>
      <c r="B25" s="3"/>
      <c r="C25" s="3" t="e">
        <f>VLOOKUP(B25,'Members Data'!$A$3:$F$365,2,FALSE)</f>
        <v>#N/A</v>
      </c>
      <c r="D25" s="3" t="e">
        <f>VLOOKUP(B25,'Members Data'!$A$3:$F$365,3,FALSE)</f>
        <v>#N/A</v>
      </c>
      <c r="E25" s="3" t="e">
        <f>VLOOKUP(B25,'Members Data'!$A$3:$F$365,4,FALSE)</f>
        <v>#N/A</v>
      </c>
      <c r="F25" s="3" t="str">
        <f t="shared" si="0"/>
        <v/>
      </c>
      <c r="G25" s="3"/>
      <c r="H25" s="3"/>
      <c r="I25" s="3"/>
      <c r="J25" s="3"/>
      <c r="K25" s="3"/>
      <c r="L25" s="3"/>
    </row>
    <row r="26" spans="1:12" x14ac:dyDescent="0.3">
      <c r="A26" s="14"/>
      <c r="C26" s="1"/>
      <c r="D26" s="1"/>
      <c r="E26" s="1"/>
      <c r="F26" s="3" t="str">
        <f t="shared" si="0"/>
        <v/>
      </c>
    </row>
    <row r="27" spans="1:12" x14ac:dyDescent="0.3">
      <c r="A27" s="55" t="s">
        <v>42</v>
      </c>
      <c r="B27" s="4" t="s">
        <v>295</v>
      </c>
      <c r="C27" s="4" t="str">
        <f>VLOOKUP(B27,'Members Data'!$A$3:$F$365,2,FALSE)</f>
        <v>Lacey Haworth</v>
      </c>
      <c r="D27" s="4">
        <f>VLOOKUP(B27,'Members Data'!$A$3:$F$365,3,FALSE)</f>
        <v>59</v>
      </c>
      <c r="E27" s="4" t="str">
        <f>VLOOKUP(B27,'Members Data'!$A$3:$F$365,4,FALSE)</f>
        <v>Jula Golden Halfpenny</v>
      </c>
      <c r="F27" s="3" t="str">
        <f t="shared" si="0"/>
        <v>J</v>
      </c>
      <c r="G27" s="4">
        <v>6</v>
      </c>
      <c r="H27" s="4">
        <v>7</v>
      </c>
      <c r="I27" s="4">
        <v>7</v>
      </c>
      <c r="J27" s="4">
        <v>7</v>
      </c>
      <c r="K27" s="4">
        <v>12</v>
      </c>
      <c r="L27" s="4"/>
    </row>
    <row r="28" spans="1:12" x14ac:dyDescent="0.3">
      <c r="A28" s="55"/>
      <c r="B28" s="4" t="s">
        <v>532</v>
      </c>
      <c r="C28" s="4" t="str">
        <f>VLOOKUP(B28,'Members Data'!$A$3:$F$365,2,FALSE)</f>
        <v>Genevieve Stewart-smith</v>
      </c>
      <c r="D28" s="4">
        <f>VLOOKUP(B28,'Members Data'!$A$3:$F$365,3,FALSE)</f>
        <v>123</v>
      </c>
      <c r="E28" s="4" t="str">
        <f>VLOOKUP(B28,'Members Data'!$A$3:$F$365,4,FALSE)</f>
        <v>Moortown Best Man</v>
      </c>
      <c r="F28" s="3" t="str">
        <f t="shared" si="0"/>
        <v>S</v>
      </c>
      <c r="G28" s="4">
        <v>1</v>
      </c>
      <c r="H28" s="4"/>
      <c r="I28" s="4"/>
      <c r="J28" s="4"/>
      <c r="K28" s="4"/>
      <c r="L28" s="4"/>
    </row>
    <row r="29" spans="1:12" x14ac:dyDescent="0.3">
      <c r="A29" s="55"/>
      <c r="B29" s="4" t="s">
        <v>555</v>
      </c>
      <c r="C29" s="4" t="str">
        <f>VLOOKUP(B29,'Members Data'!$A$3:$F$365,2,FALSE)</f>
        <v>Lexi Macdonald</v>
      </c>
      <c r="D29" s="4">
        <f>VLOOKUP(B29,'Members Data'!$A$3:$F$365,3,FALSE)</f>
        <v>92</v>
      </c>
      <c r="E29" s="4" t="str">
        <f>VLOOKUP(B29,'Members Data'!$A$3:$F$365,4,FALSE)</f>
        <v>Bello Te Prepares</v>
      </c>
      <c r="F29" s="3" t="str">
        <f t="shared" si="0"/>
        <v>I</v>
      </c>
      <c r="G29" s="4">
        <v>2</v>
      </c>
      <c r="H29" s="4"/>
      <c r="I29" s="4"/>
      <c r="J29" s="4"/>
      <c r="K29" s="4"/>
      <c r="L29" s="4"/>
    </row>
    <row r="30" spans="1:12" x14ac:dyDescent="0.3">
      <c r="A30" s="55"/>
      <c r="B30" s="4" t="s">
        <v>402</v>
      </c>
      <c r="C30" s="4" t="s">
        <v>403</v>
      </c>
      <c r="D30" s="4"/>
      <c r="E30" s="4" t="str">
        <f>VLOOKUP(B30,'Members Data'!$A$3:$F$365,4,FALSE)</f>
        <v>Gwrthafarn Moira</v>
      </c>
      <c r="F30" s="3" t="str">
        <f t="shared" si="0"/>
        <v>J</v>
      </c>
      <c r="G30" s="4">
        <v>4</v>
      </c>
      <c r="H30" s="4">
        <v>2</v>
      </c>
      <c r="I30" s="4"/>
      <c r="J30" s="4"/>
      <c r="K30" s="4"/>
      <c r="L30" s="4"/>
    </row>
    <row r="31" spans="1:12" x14ac:dyDescent="0.3">
      <c r="A31" s="55"/>
      <c r="B31" s="4" t="s">
        <v>310</v>
      </c>
      <c r="C31" s="4" t="str">
        <f>VLOOKUP(B31,'Members Data'!$A$3:$F$365,2,FALSE)</f>
        <v>Dani Phillips</v>
      </c>
      <c r="D31" s="4">
        <f>VLOOKUP(B31,'Members Data'!$A$3:$F$365,3,FALSE)</f>
        <v>63</v>
      </c>
      <c r="E31" s="4" t="str">
        <f>VLOOKUP(B31,'Members Data'!$A$3:$F$365,4,FALSE)</f>
        <v>Forrest Rocky Road</v>
      </c>
      <c r="F31" s="3" t="str">
        <f t="shared" si="0"/>
        <v>J</v>
      </c>
      <c r="G31" s="4">
        <v>7</v>
      </c>
      <c r="H31" s="4">
        <v>3</v>
      </c>
      <c r="I31" s="4"/>
      <c r="J31" s="4">
        <v>5</v>
      </c>
      <c r="K31" s="4">
        <v>10</v>
      </c>
      <c r="L31" s="4"/>
    </row>
    <row r="32" spans="1:12" x14ac:dyDescent="0.3">
      <c r="A32" s="55"/>
      <c r="B32" s="4" t="s">
        <v>213</v>
      </c>
      <c r="C32" s="4" t="str">
        <f>VLOOKUP(B32,'Members Data'!$A$3:$F$365,2,FALSE)</f>
        <v>Lara Mitchell</v>
      </c>
      <c r="D32" s="4">
        <f>VLOOKUP(B32,'Members Data'!$A$3:$F$365,3,FALSE)</f>
        <v>34</v>
      </c>
      <c r="E32" s="4" t="str">
        <f>VLOOKUP(B32,'Members Data'!$A$3:$F$365,4,FALSE)</f>
        <v>Swanwick Rosebud</v>
      </c>
      <c r="F32" s="3" t="str">
        <f t="shared" si="0"/>
        <v>J</v>
      </c>
      <c r="G32" s="4">
        <v>3</v>
      </c>
      <c r="H32" s="4"/>
      <c r="I32" s="4"/>
      <c r="J32" s="4"/>
      <c r="K32" s="4"/>
      <c r="L32" s="4"/>
    </row>
    <row r="33" spans="1:12" x14ac:dyDescent="0.3">
      <c r="A33" s="55"/>
      <c r="B33" s="4" t="s">
        <v>378</v>
      </c>
      <c r="C33" s="4" t="str">
        <f>VLOOKUP(B33,'Members Data'!$A$3:$F$365,2,FALSE)</f>
        <v>Chloe Naylor</v>
      </c>
      <c r="D33" s="4">
        <f>VLOOKUP(B33,'Members Data'!$A$3:$F$365,3,FALSE)</f>
        <v>83</v>
      </c>
      <c r="E33" s="4" t="str">
        <f>VLOOKUP(B33,'Members Data'!$A$3:$F$365,4,FALSE)</f>
        <v>Corskeagh Buddy</v>
      </c>
      <c r="F33" s="3" t="str">
        <f t="shared" si="0"/>
        <v>I</v>
      </c>
      <c r="G33" s="4">
        <v>5</v>
      </c>
      <c r="H33" s="4"/>
      <c r="I33" s="4"/>
      <c r="J33" s="4"/>
      <c r="K33" s="4"/>
      <c r="L33" s="4"/>
    </row>
    <row r="34" spans="1:12" x14ac:dyDescent="0.3">
      <c r="A34" s="55"/>
      <c r="B34" s="4" t="s">
        <v>417</v>
      </c>
      <c r="C34" s="4" t="str">
        <f>VLOOKUP(B34,'Members Data'!$A$3:$F$365,2,FALSE)</f>
        <v>Bella Melling</v>
      </c>
      <c r="D34" s="4">
        <f>VLOOKUP(B34,'Members Data'!$A$3:$F$365,3,FALSE)</f>
        <v>93</v>
      </c>
      <c r="E34" s="4" t="str">
        <f>VLOOKUP(B34,'Members Data'!$A$3:$F$365,4,FALSE)</f>
        <v>Telynau Coppelia</v>
      </c>
      <c r="F34" s="3" t="str">
        <f t="shared" si="0"/>
        <v>J</v>
      </c>
      <c r="G34" s="4">
        <v>2</v>
      </c>
      <c r="H34" s="4"/>
      <c r="I34" s="4"/>
      <c r="J34" s="4"/>
      <c r="K34" s="4"/>
      <c r="L34" s="4"/>
    </row>
    <row r="35" spans="1:12" x14ac:dyDescent="0.3">
      <c r="A35" s="55"/>
      <c r="B35" s="4" t="s">
        <v>624</v>
      </c>
      <c r="C35" s="4" t="str">
        <f>VLOOKUP(B35,'Members Data'!$A$3:$F$365,2,FALSE)</f>
        <v>Bobby Birch</v>
      </c>
      <c r="D35" s="4">
        <f>VLOOKUP(B35,'Members Data'!$A$3:$F$365,3,FALSE)</f>
        <v>143</v>
      </c>
      <c r="E35" s="4" t="str">
        <f>VLOOKUP(B35,'Members Data'!$A$3:$F$365,4,FALSE)</f>
        <v>Sparkle</v>
      </c>
      <c r="F35" s="3" t="str">
        <f t="shared" si="0"/>
        <v>J</v>
      </c>
      <c r="G35" s="4"/>
      <c r="H35" s="4">
        <v>6</v>
      </c>
      <c r="I35" s="4"/>
      <c r="J35" s="4"/>
      <c r="K35" s="4"/>
      <c r="L35" s="4"/>
    </row>
    <row r="36" spans="1:12" x14ac:dyDescent="0.3">
      <c r="A36" s="55"/>
      <c r="B36" s="4" t="s">
        <v>321</v>
      </c>
      <c r="C36" s="4" t="str">
        <f>VLOOKUP(B36,'Members Data'!$A$3:$F$365,2,FALSE)</f>
        <v>Starr Frost</v>
      </c>
      <c r="D36" s="4">
        <f>VLOOKUP(B36,'Members Data'!$A$3:$F$365,3,FALSE)</f>
        <v>66</v>
      </c>
      <c r="E36" s="4" t="str">
        <f>VLOOKUP(B36,'Members Data'!$A$3:$F$365,4,FALSE)</f>
        <v>Nebo Rose Jones</v>
      </c>
      <c r="F36" s="3" t="str">
        <f t="shared" si="0"/>
        <v>I</v>
      </c>
      <c r="G36" s="4"/>
      <c r="H36" s="4">
        <v>5</v>
      </c>
      <c r="I36" s="4"/>
      <c r="J36" s="4"/>
      <c r="K36" s="4"/>
      <c r="L36" s="4"/>
    </row>
    <row r="37" spans="1:12" x14ac:dyDescent="0.3">
      <c r="A37" s="55"/>
      <c r="B37" s="4" t="s">
        <v>338</v>
      </c>
      <c r="C37" s="4" t="str">
        <f>VLOOKUP(B37,'Members Data'!$A$3:$F$365,2,FALSE)</f>
        <v>Izzy Berry</v>
      </c>
      <c r="D37" s="4">
        <f>VLOOKUP(B37,'Members Data'!$A$3:$F$365,3,FALSE)</f>
        <v>71</v>
      </c>
      <c r="E37" s="4" t="str">
        <f>VLOOKUP(B37,'Members Data'!$A$3:$F$365,4,FALSE)</f>
        <v>Clanmill Spartacus</v>
      </c>
      <c r="F37" s="3" t="str">
        <f t="shared" si="0"/>
        <v>J</v>
      </c>
      <c r="G37" s="4"/>
      <c r="H37" s="4">
        <v>4</v>
      </c>
      <c r="I37" s="4"/>
      <c r="J37" s="4"/>
      <c r="K37" s="4"/>
      <c r="L37" s="4"/>
    </row>
    <row r="38" spans="1:12" x14ac:dyDescent="0.3">
      <c r="A38" s="55"/>
      <c r="B38" s="4" t="s">
        <v>609</v>
      </c>
      <c r="C38" s="4" t="str">
        <f>VLOOKUP(B38,'Members Data'!$A$3:$F$365,2,FALSE)</f>
        <v>Bella Melling</v>
      </c>
      <c r="D38" s="4">
        <f>VLOOKUP(B38,'Members Data'!$A$3:$F$365,3,FALSE)</f>
        <v>93</v>
      </c>
      <c r="E38" s="4" t="str">
        <f>VLOOKUP(B38,'Members Data'!$A$3:$F$365,4,FALSE)</f>
        <v>Lolly</v>
      </c>
      <c r="F38" s="3" t="str">
        <f t="shared" si="0"/>
        <v>J</v>
      </c>
      <c r="G38" s="4"/>
      <c r="H38" s="4">
        <v>1</v>
      </c>
      <c r="I38" s="4"/>
      <c r="J38" s="4"/>
      <c r="K38" s="4"/>
      <c r="L38" s="4"/>
    </row>
    <row r="39" spans="1:12" x14ac:dyDescent="0.3">
      <c r="A39" s="55"/>
      <c r="B39" s="4" t="s">
        <v>465</v>
      </c>
      <c r="C39" s="4" t="str">
        <f>VLOOKUP(B39,'Members Data'!$A$3:$F$365,2,FALSE)</f>
        <v>Lottie Owens</v>
      </c>
      <c r="D39" s="4">
        <f>VLOOKUP(B39,'Members Data'!$A$3:$F$365,3,FALSE)</f>
        <v>102</v>
      </c>
      <c r="E39" s="4" t="str">
        <f>VLOOKUP(B39,'Members Data'!$A$3:$F$365,4,FALSE)</f>
        <v>Merribridge Star Appeal</v>
      </c>
      <c r="F39" s="3" t="str">
        <f t="shared" si="0"/>
        <v>J</v>
      </c>
      <c r="G39" s="4"/>
      <c r="H39" s="4"/>
      <c r="I39" s="4">
        <v>6</v>
      </c>
      <c r="J39" s="4">
        <v>6</v>
      </c>
      <c r="K39" s="4"/>
      <c r="L39" s="4"/>
    </row>
    <row r="40" spans="1:12" x14ac:dyDescent="0.3">
      <c r="A40" s="55"/>
      <c r="B40" s="4"/>
      <c r="C40" s="4" t="e">
        <f>VLOOKUP(B40,'Members Data'!$A$3:$F$365,2,FALSE)</f>
        <v>#N/A</v>
      </c>
      <c r="D40" s="4" t="e">
        <f>VLOOKUP(B40,'Members Data'!$A$3:$F$365,3,FALSE)</f>
        <v>#N/A</v>
      </c>
      <c r="E40" s="4" t="e">
        <f>VLOOKUP(B40,'Members Data'!$A$3:$F$365,4,FALSE)</f>
        <v>#N/A</v>
      </c>
      <c r="F40" s="3" t="str">
        <f t="shared" si="0"/>
        <v/>
      </c>
      <c r="G40" s="4"/>
      <c r="H40" s="4"/>
      <c r="I40" s="4"/>
      <c r="J40" s="4"/>
      <c r="K40" s="4"/>
      <c r="L40" s="4"/>
    </row>
    <row r="41" spans="1:12" x14ac:dyDescent="0.3">
      <c r="A41" s="55"/>
      <c r="B41" s="4"/>
      <c r="C41" s="4" t="e">
        <f>VLOOKUP(B41,'Members Data'!$A$3:$F$365,2,FALSE)</f>
        <v>#N/A</v>
      </c>
      <c r="D41" s="4" t="e">
        <f>VLOOKUP(B41,'Members Data'!$A$3:$F$365,3,FALSE)</f>
        <v>#N/A</v>
      </c>
      <c r="E41" s="4" t="e">
        <f>VLOOKUP(B41,'Members Data'!$A$3:$F$365,4,FALSE)</f>
        <v>#N/A</v>
      </c>
      <c r="F41" s="3" t="str">
        <f t="shared" si="0"/>
        <v/>
      </c>
      <c r="G41" s="4"/>
      <c r="H41" s="4"/>
      <c r="I41" s="4"/>
      <c r="J41" s="4"/>
      <c r="K41" s="4"/>
      <c r="L41" s="4"/>
    </row>
    <row r="42" spans="1:12" x14ac:dyDescent="0.3">
      <c r="A42" s="55"/>
      <c r="B42" s="4"/>
      <c r="C42" s="4" t="e">
        <f>VLOOKUP(B42,'Members Data'!$A$3:$F$365,2,FALSE)</f>
        <v>#N/A</v>
      </c>
      <c r="D42" s="4" t="e">
        <f>VLOOKUP(B42,'Members Data'!$A$3:$F$365,3,FALSE)</f>
        <v>#N/A</v>
      </c>
      <c r="E42" s="4" t="e">
        <f>VLOOKUP(B42,'Members Data'!$A$3:$F$365,4,FALSE)</f>
        <v>#N/A</v>
      </c>
      <c r="F42" s="3" t="str">
        <f t="shared" si="0"/>
        <v/>
      </c>
      <c r="G42" s="4"/>
      <c r="H42" s="4"/>
      <c r="I42" s="4"/>
      <c r="J42" s="4"/>
      <c r="K42" s="4"/>
      <c r="L42" s="4"/>
    </row>
    <row r="43" spans="1:12" x14ac:dyDescent="0.3">
      <c r="A43" s="55"/>
      <c r="B43" s="4"/>
      <c r="C43" s="4" t="e">
        <f>VLOOKUP(B43,'Members Data'!$A$3:$F$365,2,FALSE)</f>
        <v>#N/A</v>
      </c>
      <c r="D43" s="4" t="e">
        <f>VLOOKUP(B43,'Members Data'!$A$3:$F$365,3,FALSE)</f>
        <v>#N/A</v>
      </c>
      <c r="E43" s="4" t="e">
        <f>VLOOKUP(B43,'Members Data'!$A$3:$F$365,4,FALSE)</f>
        <v>#N/A</v>
      </c>
      <c r="F43" s="3" t="str">
        <f t="shared" si="0"/>
        <v/>
      </c>
      <c r="G43" s="4"/>
      <c r="H43" s="4"/>
      <c r="I43" s="4"/>
      <c r="J43" s="4"/>
      <c r="K43" s="4"/>
      <c r="L43" s="4"/>
    </row>
    <row r="44" spans="1:12" x14ac:dyDescent="0.3">
      <c r="A44" s="55"/>
      <c r="B44" s="4"/>
      <c r="C44" s="4" t="e">
        <f>VLOOKUP(B44,'Members Data'!$A$3:$F$365,2,FALSE)</f>
        <v>#N/A</v>
      </c>
      <c r="D44" s="4" t="e">
        <f>VLOOKUP(B44,'Members Data'!$A$3:$F$365,3,FALSE)</f>
        <v>#N/A</v>
      </c>
      <c r="E44" s="4" t="e">
        <f>VLOOKUP(B44,'Members Data'!$A$3:$F$365,4,FALSE)</f>
        <v>#N/A</v>
      </c>
      <c r="F44" s="3" t="str">
        <f t="shared" si="0"/>
        <v/>
      </c>
      <c r="G44" s="4"/>
      <c r="H44" s="4"/>
      <c r="I44" s="4"/>
      <c r="J44" s="4"/>
      <c r="K44" s="4"/>
      <c r="L44" s="4"/>
    </row>
    <row r="45" spans="1:12" x14ac:dyDescent="0.3">
      <c r="A45" s="55"/>
      <c r="B45" s="4"/>
      <c r="C45" s="4" t="e">
        <f>VLOOKUP(B45,'Members Data'!$A$3:$F$365,2,FALSE)</f>
        <v>#N/A</v>
      </c>
      <c r="D45" s="4" t="e">
        <f>VLOOKUP(B45,'Members Data'!$A$3:$F$365,3,FALSE)</f>
        <v>#N/A</v>
      </c>
      <c r="E45" s="4" t="e">
        <f>VLOOKUP(B45,'Members Data'!$A$3:$F$365,4,FALSE)</f>
        <v>#N/A</v>
      </c>
      <c r="F45" s="3" t="str">
        <f t="shared" si="0"/>
        <v/>
      </c>
      <c r="G45" s="4"/>
      <c r="H45" s="4"/>
      <c r="I45" s="4"/>
      <c r="J45" s="4"/>
      <c r="K45" s="4"/>
      <c r="L45" s="4"/>
    </row>
    <row r="46" spans="1:12" x14ac:dyDescent="0.3">
      <c r="A46" s="55"/>
      <c r="B46" s="4"/>
      <c r="C46" s="4" t="e">
        <f>VLOOKUP(B46,'Members Data'!$A$3:$F$365,2,FALSE)</f>
        <v>#N/A</v>
      </c>
      <c r="D46" s="4" t="e">
        <f>VLOOKUP(B46,'Members Data'!$A$3:$F$365,3,FALSE)</f>
        <v>#N/A</v>
      </c>
      <c r="E46" s="4" t="e">
        <f>VLOOKUP(B46,'Members Data'!$A$3:$F$365,4,FALSE)</f>
        <v>#N/A</v>
      </c>
      <c r="F46" s="3" t="str">
        <f t="shared" si="0"/>
        <v/>
      </c>
      <c r="G46" s="4"/>
      <c r="H46" s="4"/>
      <c r="I46" s="4"/>
      <c r="J46" s="4"/>
      <c r="K46" s="4"/>
      <c r="L46" s="4"/>
    </row>
    <row r="47" spans="1:12" x14ac:dyDescent="0.3">
      <c r="A47" s="55"/>
      <c r="B47" s="4"/>
      <c r="C47" s="4" t="e">
        <f>VLOOKUP(B47,'Members Data'!$A$3:$F$365,2,FALSE)</f>
        <v>#N/A</v>
      </c>
      <c r="D47" s="4" t="e">
        <f>VLOOKUP(B47,'Members Data'!$A$3:$F$365,3,FALSE)</f>
        <v>#N/A</v>
      </c>
      <c r="E47" s="4" t="e">
        <f>VLOOKUP(B47,'Members Data'!$A$3:$F$365,4,FALSE)</f>
        <v>#N/A</v>
      </c>
      <c r="F47" s="3" t="str">
        <f t="shared" si="0"/>
        <v/>
      </c>
      <c r="G47" s="4"/>
      <c r="H47" s="4"/>
      <c r="I47" s="4"/>
      <c r="J47" s="4"/>
      <c r="K47" s="4"/>
      <c r="L47" s="4"/>
    </row>
    <row r="48" spans="1:12" x14ac:dyDescent="0.3">
      <c r="A48" s="14"/>
      <c r="C48" s="1"/>
      <c r="D48" s="1"/>
      <c r="E48" s="1"/>
      <c r="F48" s="3" t="str">
        <f t="shared" si="0"/>
        <v/>
      </c>
    </row>
    <row r="49" spans="1:12" x14ac:dyDescent="0.3">
      <c r="A49" s="56" t="s">
        <v>83</v>
      </c>
      <c r="B49" s="5" t="s">
        <v>606</v>
      </c>
      <c r="C49" s="5" t="str">
        <f>VLOOKUP(B49,'Members Data'!$A$3:$F$365,2,FALSE)</f>
        <v>Ruben Gomes</v>
      </c>
      <c r="D49" s="5">
        <f>VLOOKUP(B49,'Members Data'!$A$3:$F$365,3,FALSE)</f>
        <v>140</v>
      </c>
      <c r="E49" s="5" t="str">
        <f>VLOOKUP(B49,'Members Data'!$A$3:$F$365,4,FALSE)</f>
        <v>Hope Kristabela</v>
      </c>
      <c r="F49" s="3" t="str">
        <f t="shared" si="0"/>
        <v>J</v>
      </c>
      <c r="G49" s="5"/>
      <c r="H49" s="5">
        <v>7</v>
      </c>
      <c r="I49" s="5">
        <v>7</v>
      </c>
      <c r="J49" s="5"/>
      <c r="K49" s="5">
        <v>14</v>
      </c>
      <c r="L49" s="5"/>
    </row>
    <row r="50" spans="1:12" x14ac:dyDescent="0.3">
      <c r="A50" s="56"/>
      <c r="B50" s="5" t="s">
        <v>719</v>
      </c>
      <c r="C50" s="5" t="str">
        <f>VLOOKUP(B50,'Members Data'!$A$3:$F$365,2,FALSE)</f>
        <v>Ruby Wright</v>
      </c>
      <c r="D50" s="5">
        <f>VLOOKUP(B50,'Members Data'!$A$3:$F$365,3,FALSE)</f>
        <v>157</v>
      </c>
      <c r="E50" s="5" t="str">
        <f>VLOOKUP(B50,'Members Data'!$A$3:$F$365,4,FALSE)</f>
        <v xml:space="preserve">Trojan War </v>
      </c>
      <c r="F50" s="3" t="str">
        <f t="shared" si="0"/>
        <v>j</v>
      </c>
      <c r="G50" s="5"/>
      <c r="H50" s="5"/>
      <c r="I50" s="5"/>
      <c r="J50" s="5">
        <v>7</v>
      </c>
      <c r="K50" s="5">
        <v>12</v>
      </c>
      <c r="L50" s="5"/>
    </row>
    <row r="51" spans="1:12" x14ac:dyDescent="0.3">
      <c r="A51" s="56"/>
      <c r="B51" s="5"/>
      <c r="C51" s="5" t="e">
        <f>VLOOKUP(B51,'Members Data'!$A$3:$F$365,2,FALSE)</f>
        <v>#N/A</v>
      </c>
      <c r="D51" s="5" t="e">
        <f>VLOOKUP(B51,'Members Data'!$A$3:$F$365,3,FALSE)</f>
        <v>#N/A</v>
      </c>
      <c r="E51" s="5" t="e">
        <f>VLOOKUP(B51,'Members Data'!$A$3:$F$365,4,FALSE)</f>
        <v>#N/A</v>
      </c>
      <c r="F51" s="3" t="str">
        <f t="shared" si="0"/>
        <v/>
      </c>
      <c r="G51" s="5"/>
      <c r="H51" s="5"/>
      <c r="I51" s="5"/>
      <c r="J51" s="5"/>
      <c r="K51" s="5"/>
      <c r="L51" s="5"/>
    </row>
    <row r="52" spans="1:12" x14ac:dyDescent="0.3">
      <c r="A52" s="56"/>
      <c r="B52" s="5"/>
      <c r="C52" s="5" t="e">
        <f>VLOOKUP(B52,'Members Data'!$A$3:$F$365,2,FALSE)</f>
        <v>#N/A</v>
      </c>
      <c r="D52" s="5" t="e">
        <f>VLOOKUP(B52,'Members Data'!$A$3:$F$365,3,FALSE)</f>
        <v>#N/A</v>
      </c>
      <c r="E52" s="5" t="e">
        <f>VLOOKUP(B52,'Members Data'!$A$3:$F$365,4,FALSE)</f>
        <v>#N/A</v>
      </c>
      <c r="F52" s="3" t="str">
        <f t="shared" si="0"/>
        <v/>
      </c>
      <c r="G52" s="5"/>
      <c r="H52" s="5"/>
      <c r="I52" s="5"/>
      <c r="J52" s="5"/>
      <c r="K52" s="5"/>
      <c r="L52" s="5"/>
    </row>
    <row r="53" spans="1:12" x14ac:dyDescent="0.3">
      <c r="A53" s="56"/>
      <c r="B53" s="5"/>
      <c r="C53" s="5" t="e">
        <f>VLOOKUP(B53,'Members Data'!$A$3:$F$365,2,FALSE)</f>
        <v>#N/A</v>
      </c>
      <c r="D53" s="5" t="e">
        <f>VLOOKUP(B53,'Members Data'!$A$3:$F$365,3,FALSE)</f>
        <v>#N/A</v>
      </c>
      <c r="E53" s="5" t="e">
        <f>VLOOKUP(B53,'Members Data'!$A$3:$F$365,4,FALSE)</f>
        <v>#N/A</v>
      </c>
      <c r="F53" s="3" t="str">
        <f t="shared" si="0"/>
        <v/>
      </c>
      <c r="G53" s="5"/>
      <c r="H53" s="5"/>
      <c r="I53" s="5"/>
      <c r="J53" s="5"/>
      <c r="K53" s="5"/>
      <c r="L53" s="5"/>
    </row>
    <row r="54" spans="1:12" x14ac:dyDescent="0.3">
      <c r="A54" s="56"/>
      <c r="B54" s="5"/>
      <c r="C54" s="5" t="e">
        <f>VLOOKUP(B54,'Members Data'!$A$3:$F$365,2,FALSE)</f>
        <v>#N/A</v>
      </c>
      <c r="D54" s="5" t="e">
        <f>VLOOKUP(B54,'Members Data'!$A$3:$F$365,3,FALSE)</f>
        <v>#N/A</v>
      </c>
      <c r="E54" s="5" t="e">
        <f>VLOOKUP(B54,'Members Data'!$A$3:$F$365,4,FALSE)</f>
        <v>#N/A</v>
      </c>
      <c r="F54" s="3" t="str">
        <f t="shared" si="0"/>
        <v/>
      </c>
      <c r="G54" s="5"/>
      <c r="H54" s="5"/>
      <c r="I54" s="5"/>
      <c r="J54" s="5"/>
      <c r="K54" s="5"/>
      <c r="L54" s="5"/>
    </row>
    <row r="55" spans="1:12" x14ac:dyDescent="0.3">
      <c r="A55" s="56"/>
      <c r="B55" s="5"/>
      <c r="C55" s="5" t="e">
        <f>VLOOKUP(B55,'Members Data'!$A$3:$F$365,2,FALSE)</f>
        <v>#N/A</v>
      </c>
      <c r="D55" s="5" t="e">
        <f>VLOOKUP(B55,'Members Data'!$A$3:$F$365,3,FALSE)</f>
        <v>#N/A</v>
      </c>
      <c r="E55" s="5" t="e">
        <f>VLOOKUP(B55,'Members Data'!$A$3:$F$365,4,FALSE)</f>
        <v>#N/A</v>
      </c>
      <c r="F55" s="3" t="str">
        <f t="shared" si="0"/>
        <v/>
      </c>
      <c r="G55" s="5"/>
      <c r="H55" s="5"/>
      <c r="I55" s="5"/>
      <c r="J55" s="5"/>
      <c r="K55" s="5"/>
      <c r="L55" s="5"/>
    </row>
    <row r="56" spans="1:12" x14ac:dyDescent="0.3">
      <c r="A56" s="56"/>
      <c r="B56" s="5"/>
      <c r="C56" s="5" t="e">
        <f>VLOOKUP(B56,'Members Data'!$A$3:$F$365,2,FALSE)</f>
        <v>#N/A</v>
      </c>
      <c r="D56" s="5" t="e">
        <f>VLOOKUP(B56,'Members Data'!$A$3:$F$365,3,FALSE)</f>
        <v>#N/A</v>
      </c>
      <c r="E56" s="5" t="e">
        <f>VLOOKUP(B56,'Members Data'!$A$3:$F$365,4,FALSE)</f>
        <v>#N/A</v>
      </c>
      <c r="F56" s="3" t="str">
        <f t="shared" si="0"/>
        <v/>
      </c>
      <c r="G56" s="5"/>
      <c r="H56" s="5"/>
      <c r="I56" s="5"/>
      <c r="J56" s="5"/>
      <c r="K56" s="5"/>
      <c r="L56" s="5"/>
    </row>
    <row r="57" spans="1:12" x14ac:dyDescent="0.3">
      <c r="A57" s="56"/>
      <c r="B57" s="5"/>
      <c r="C57" s="5" t="e">
        <f>VLOOKUP(B57,'Members Data'!$A$3:$F$365,2,FALSE)</f>
        <v>#N/A</v>
      </c>
      <c r="D57" s="5" t="e">
        <f>VLOOKUP(B57,'Members Data'!$A$3:$F$365,3,FALSE)</f>
        <v>#N/A</v>
      </c>
      <c r="E57" s="5" t="e">
        <f>VLOOKUP(B57,'Members Data'!$A$3:$F$365,4,FALSE)</f>
        <v>#N/A</v>
      </c>
      <c r="F57" s="3" t="str">
        <f t="shared" si="0"/>
        <v/>
      </c>
      <c r="G57" s="5"/>
      <c r="H57" s="5"/>
      <c r="I57" s="5"/>
      <c r="J57" s="5"/>
      <c r="K57" s="5"/>
      <c r="L57" s="5"/>
    </row>
    <row r="58" spans="1:12" x14ac:dyDescent="0.3">
      <c r="A58" s="56"/>
      <c r="B58" s="5"/>
      <c r="C58" s="5" t="e">
        <f>VLOOKUP(B58,'Members Data'!$A$3:$F$365,2,FALSE)</f>
        <v>#N/A</v>
      </c>
      <c r="D58" s="5" t="e">
        <f>VLOOKUP(B58,'Members Data'!$A$3:$F$365,3,FALSE)</f>
        <v>#N/A</v>
      </c>
      <c r="E58" s="5" t="e">
        <f>VLOOKUP(B58,'Members Data'!$A$3:$F$365,4,FALSE)</f>
        <v>#N/A</v>
      </c>
      <c r="F58" s="3" t="str">
        <f t="shared" si="0"/>
        <v/>
      </c>
      <c r="G58" s="5"/>
      <c r="H58" s="5"/>
      <c r="I58" s="5"/>
      <c r="J58" s="5"/>
      <c r="K58" s="5"/>
      <c r="L58" s="5"/>
    </row>
    <row r="59" spans="1:12" x14ac:dyDescent="0.3">
      <c r="A59" s="56"/>
      <c r="B59" s="5"/>
      <c r="C59" s="5" t="e">
        <f>VLOOKUP(B59,'Members Data'!$A$3:$F$365,2,FALSE)</f>
        <v>#N/A</v>
      </c>
      <c r="D59" s="5" t="e">
        <f>VLOOKUP(B59,'Members Data'!$A$3:$F$365,3,FALSE)</f>
        <v>#N/A</v>
      </c>
      <c r="E59" s="5" t="e">
        <f>VLOOKUP(B59,'Members Data'!$A$3:$F$365,4,FALSE)</f>
        <v>#N/A</v>
      </c>
      <c r="F59" s="3" t="str">
        <f t="shared" si="0"/>
        <v/>
      </c>
      <c r="G59" s="5"/>
      <c r="H59" s="5"/>
      <c r="I59" s="5"/>
      <c r="J59" s="5"/>
      <c r="K59" s="5"/>
      <c r="L59" s="5"/>
    </row>
    <row r="60" spans="1:12" x14ac:dyDescent="0.3">
      <c r="A60" s="56"/>
      <c r="B60" s="5"/>
      <c r="C60" s="5" t="e">
        <f>VLOOKUP(B60,'Members Data'!$A$3:$F$365,2,FALSE)</f>
        <v>#N/A</v>
      </c>
      <c r="D60" s="5" t="e">
        <f>VLOOKUP(B60,'Members Data'!$A$3:$F$365,3,FALSE)</f>
        <v>#N/A</v>
      </c>
      <c r="E60" s="5" t="e">
        <f>VLOOKUP(B60,'Members Data'!$A$3:$F$365,4,FALSE)</f>
        <v>#N/A</v>
      </c>
      <c r="F60" s="3" t="str">
        <f t="shared" si="0"/>
        <v/>
      </c>
      <c r="G60" s="5"/>
      <c r="H60" s="5"/>
      <c r="I60" s="5"/>
      <c r="J60" s="5"/>
      <c r="K60" s="5"/>
      <c r="L60" s="5"/>
    </row>
    <row r="61" spans="1:12" x14ac:dyDescent="0.3">
      <c r="A61" s="56"/>
      <c r="B61" s="5"/>
      <c r="C61" s="5" t="e">
        <f>VLOOKUP(B61,'Members Data'!$A$3:$F$365,2,FALSE)</f>
        <v>#N/A</v>
      </c>
      <c r="D61" s="5" t="e">
        <f>VLOOKUP(B61,'Members Data'!$A$3:$F$365,3,FALSE)</f>
        <v>#N/A</v>
      </c>
      <c r="E61" s="5" t="e">
        <f>VLOOKUP(B61,'Members Data'!$A$3:$F$365,4,FALSE)</f>
        <v>#N/A</v>
      </c>
      <c r="F61" s="3" t="str">
        <f t="shared" si="0"/>
        <v/>
      </c>
      <c r="G61" s="5"/>
      <c r="H61" s="5"/>
      <c r="I61" s="5"/>
      <c r="J61" s="5"/>
      <c r="K61" s="5"/>
      <c r="L61" s="5"/>
    </row>
    <row r="62" spans="1:12" x14ac:dyDescent="0.3">
      <c r="A62" s="56"/>
      <c r="B62" s="5"/>
      <c r="C62" s="5" t="e">
        <f>VLOOKUP(B62,'Members Data'!$A$3:$F$365,2,FALSE)</f>
        <v>#N/A</v>
      </c>
      <c r="D62" s="5" t="e">
        <f>VLOOKUP(B62,'Members Data'!$A$3:$F$365,3,FALSE)</f>
        <v>#N/A</v>
      </c>
      <c r="E62" s="5" t="e">
        <f>VLOOKUP(B62,'Members Data'!$A$3:$F$365,4,FALSE)</f>
        <v>#N/A</v>
      </c>
      <c r="F62" s="3" t="str">
        <f t="shared" si="0"/>
        <v/>
      </c>
      <c r="G62" s="5"/>
      <c r="H62" s="5"/>
      <c r="I62" s="5"/>
      <c r="J62" s="5"/>
      <c r="K62" s="5"/>
      <c r="L62" s="5"/>
    </row>
    <row r="63" spans="1:12" x14ac:dyDescent="0.3">
      <c r="A63" s="56"/>
      <c r="B63" s="5"/>
      <c r="C63" s="5" t="e">
        <f>VLOOKUP(B63,'Members Data'!$A$3:$F$365,2,FALSE)</f>
        <v>#N/A</v>
      </c>
      <c r="D63" s="5" t="e">
        <f>VLOOKUP(B63,'Members Data'!$A$3:$F$365,3,FALSE)</f>
        <v>#N/A</v>
      </c>
      <c r="E63" s="5" t="e">
        <f>VLOOKUP(B63,'Members Data'!$A$3:$F$365,4,FALSE)</f>
        <v>#N/A</v>
      </c>
      <c r="F63" s="3" t="str">
        <f t="shared" si="0"/>
        <v/>
      </c>
      <c r="G63" s="5"/>
      <c r="H63" s="5"/>
      <c r="I63" s="5"/>
      <c r="J63" s="5"/>
      <c r="K63" s="5"/>
      <c r="L63" s="5"/>
    </row>
    <row r="64" spans="1:12" x14ac:dyDescent="0.3">
      <c r="A64" s="56"/>
      <c r="B64" s="5"/>
      <c r="C64" s="5" t="e">
        <f>VLOOKUP(B64,'Members Data'!$A$3:$F$365,2,FALSE)</f>
        <v>#N/A</v>
      </c>
      <c r="D64" s="5" t="e">
        <f>VLOOKUP(B64,'Members Data'!$A$3:$F$365,3,FALSE)</f>
        <v>#N/A</v>
      </c>
      <c r="E64" s="5" t="e">
        <f>VLOOKUP(B64,'Members Data'!$A$3:$F$365,4,FALSE)</f>
        <v>#N/A</v>
      </c>
      <c r="F64" s="3" t="str">
        <f t="shared" si="0"/>
        <v/>
      </c>
      <c r="G64" s="5"/>
      <c r="H64" s="5"/>
      <c r="I64" s="5"/>
      <c r="J64" s="5"/>
      <c r="K64" s="5"/>
      <c r="L64" s="5"/>
    </row>
    <row r="65" spans="1:12" x14ac:dyDescent="0.3">
      <c r="A65" s="56"/>
      <c r="B65" s="5"/>
      <c r="C65" s="5" t="e">
        <f>VLOOKUP(B65,'Members Data'!$A$3:$F$365,2,FALSE)</f>
        <v>#N/A</v>
      </c>
      <c r="D65" s="5" t="e">
        <f>VLOOKUP(B65,'Members Data'!$A$3:$F$365,3,FALSE)</f>
        <v>#N/A</v>
      </c>
      <c r="E65" s="5" t="e">
        <f>VLOOKUP(B65,'Members Data'!$A$3:$F$365,4,FALSE)</f>
        <v>#N/A</v>
      </c>
      <c r="F65" s="3" t="str">
        <f t="shared" si="0"/>
        <v/>
      </c>
      <c r="G65" s="5"/>
      <c r="H65" s="5"/>
      <c r="I65" s="5"/>
      <c r="J65" s="5"/>
      <c r="K65" s="5"/>
      <c r="L65" s="5"/>
    </row>
    <row r="66" spans="1:12" x14ac:dyDescent="0.3">
      <c r="A66" s="56"/>
      <c r="B66" s="5"/>
      <c r="C66" s="5" t="e">
        <f>VLOOKUP(B66,'Members Data'!$A$3:$F$365,2,FALSE)</f>
        <v>#N/A</v>
      </c>
      <c r="D66" s="5" t="e">
        <f>VLOOKUP(B66,'Members Data'!$A$3:$F$365,3,FALSE)</f>
        <v>#N/A</v>
      </c>
      <c r="E66" s="5" t="e">
        <f>VLOOKUP(B66,'Members Data'!$A$3:$F$365,4,FALSE)</f>
        <v>#N/A</v>
      </c>
      <c r="F66" s="3" t="str">
        <f t="shared" si="0"/>
        <v/>
      </c>
      <c r="G66" s="5"/>
      <c r="H66" s="5"/>
      <c r="I66" s="5"/>
      <c r="J66" s="5"/>
      <c r="K66" s="5"/>
      <c r="L66" s="5"/>
    </row>
    <row r="67" spans="1:12" x14ac:dyDescent="0.3">
      <c r="A67" s="56"/>
      <c r="B67" s="5"/>
      <c r="C67" s="5" t="e">
        <f>VLOOKUP(B67,'Members Data'!$A$3:$F$365,2,FALSE)</f>
        <v>#N/A</v>
      </c>
      <c r="D67" s="5" t="e">
        <f>VLOOKUP(B67,'Members Data'!$A$3:$F$365,3,FALSE)</f>
        <v>#N/A</v>
      </c>
      <c r="E67" s="5" t="e">
        <f>VLOOKUP(B67,'Members Data'!$A$3:$F$365,4,FALSE)</f>
        <v>#N/A</v>
      </c>
      <c r="F67" s="3" t="str">
        <f t="shared" si="0"/>
        <v/>
      </c>
      <c r="G67" s="5"/>
      <c r="H67" s="5"/>
      <c r="I67" s="5"/>
      <c r="J67" s="5"/>
      <c r="K67" s="5"/>
      <c r="L67" s="5"/>
    </row>
    <row r="68" spans="1:12" x14ac:dyDescent="0.3">
      <c r="A68" s="56"/>
      <c r="B68" s="5"/>
      <c r="C68" s="5" t="e">
        <f>VLOOKUP(B68,'Members Data'!$A$3:$F$365,2,FALSE)</f>
        <v>#N/A</v>
      </c>
      <c r="D68" s="5" t="e">
        <f>VLOOKUP(B68,'Members Data'!$A$3:$F$365,3,FALSE)</f>
        <v>#N/A</v>
      </c>
      <c r="E68" s="5" t="e">
        <f>VLOOKUP(B68,'Members Data'!$A$3:$F$365,4,FALSE)</f>
        <v>#N/A</v>
      </c>
      <c r="F68" s="3" t="str">
        <f t="shared" ref="F68:F131" si="1">LEFT(B68,1)</f>
        <v/>
      </c>
      <c r="G68" s="5"/>
      <c r="H68" s="5"/>
      <c r="I68" s="5"/>
      <c r="J68" s="5"/>
      <c r="K68" s="5"/>
      <c r="L68" s="5"/>
    </row>
    <row r="69" spans="1:12" x14ac:dyDescent="0.3">
      <c r="A69" s="56"/>
      <c r="B69" s="5"/>
      <c r="C69" s="5" t="e">
        <f>VLOOKUP(B69,'Members Data'!$A$3:$F$365,2,FALSE)</f>
        <v>#N/A</v>
      </c>
      <c r="D69" s="5" t="e">
        <f>VLOOKUP(B69,'Members Data'!$A$3:$F$365,3,FALSE)</f>
        <v>#N/A</v>
      </c>
      <c r="E69" s="5" t="e">
        <f>VLOOKUP(B69,'Members Data'!$A$3:$F$365,4,FALSE)</f>
        <v>#N/A</v>
      </c>
      <c r="F69" s="3" t="str">
        <f t="shared" si="1"/>
        <v/>
      </c>
      <c r="G69" s="5"/>
      <c r="H69" s="5"/>
      <c r="I69" s="5"/>
      <c r="J69" s="5"/>
      <c r="K69" s="5"/>
      <c r="L69" s="5"/>
    </row>
    <row r="70" spans="1:12" x14ac:dyDescent="0.3">
      <c r="A70" s="14"/>
      <c r="C70" s="1"/>
      <c r="D70" s="1"/>
      <c r="E70" s="1"/>
      <c r="F70" s="3" t="str">
        <f t="shared" si="1"/>
        <v/>
      </c>
    </row>
    <row r="71" spans="1:12" x14ac:dyDescent="0.3">
      <c r="A71" s="57"/>
      <c r="B71" s="6"/>
      <c r="C71" s="6" t="e">
        <f>VLOOKUP(B71,'Members Data'!$A$3:$F$365,2,FALSE)</f>
        <v>#N/A</v>
      </c>
      <c r="D71" s="6" t="e">
        <f>VLOOKUP(B71,'Members Data'!$A$3:$F$365,3,FALSE)</f>
        <v>#N/A</v>
      </c>
      <c r="E71" s="6" t="e">
        <f>VLOOKUP(B71,'Members Data'!$A$3:$F$365,4,FALSE)</f>
        <v>#N/A</v>
      </c>
      <c r="F71" s="3" t="str">
        <f t="shared" si="1"/>
        <v/>
      </c>
      <c r="G71" s="6"/>
      <c r="H71" s="6"/>
      <c r="I71" s="6"/>
      <c r="J71" s="6"/>
      <c r="K71" s="6"/>
      <c r="L71" s="6"/>
    </row>
    <row r="72" spans="1:12" x14ac:dyDescent="0.3">
      <c r="A72" s="57"/>
      <c r="B72" s="6"/>
      <c r="C72" s="6" t="e">
        <f>VLOOKUP(B72,'Members Data'!$A$3:$F$365,2,FALSE)</f>
        <v>#N/A</v>
      </c>
      <c r="D72" s="6" t="e">
        <f>VLOOKUP(B72,'Members Data'!$A$3:$F$365,3,FALSE)</f>
        <v>#N/A</v>
      </c>
      <c r="E72" s="6" t="e">
        <f>VLOOKUP(B72,'Members Data'!$A$3:$F$365,4,FALSE)</f>
        <v>#N/A</v>
      </c>
      <c r="F72" s="3" t="str">
        <f t="shared" si="1"/>
        <v/>
      </c>
      <c r="G72" s="6"/>
      <c r="H72" s="6"/>
      <c r="I72" s="6"/>
      <c r="J72" s="6"/>
      <c r="K72" s="6"/>
      <c r="L72" s="6"/>
    </row>
    <row r="73" spans="1:12" x14ac:dyDescent="0.3">
      <c r="A73" s="57"/>
      <c r="B73" s="6"/>
      <c r="C73" s="6" t="e">
        <f>VLOOKUP(B73,'Members Data'!$A$3:$F$365,2,FALSE)</f>
        <v>#N/A</v>
      </c>
      <c r="D73" s="6" t="e">
        <f>VLOOKUP(B73,'Members Data'!$A$3:$F$365,3,FALSE)</f>
        <v>#N/A</v>
      </c>
      <c r="E73" s="6" t="e">
        <f>VLOOKUP(B73,'Members Data'!$A$3:$F$365,4,FALSE)</f>
        <v>#N/A</v>
      </c>
      <c r="F73" s="3" t="str">
        <f t="shared" si="1"/>
        <v/>
      </c>
      <c r="G73" s="6"/>
      <c r="H73" s="6"/>
      <c r="I73" s="6"/>
      <c r="J73" s="6"/>
      <c r="K73" s="6"/>
      <c r="L73" s="6"/>
    </row>
    <row r="74" spans="1:12" x14ac:dyDescent="0.3">
      <c r="A74" s="57"/>
      <c r="B74" s="6"/>
      <c r="C74" s="6" t="e">
        <f>VLOOKUP(B74,'Members Data'!$A$3:$F$365,2,FALSE)</f>
        <v>#N/A</v>
      </c>
      <c r="D74" s="6" t="e">
        <f>VLOOKUP(B74,'Members Data'!$A$3:$F$365,3,FALSE)</f>
        <v>#N/A</v>
      </c>
      <c r="E74" s="6" t="e">
        <f>VLOOKUP(B74,'Members Data'!$A$3:$F$365,4,FALSE)</f>
        <v>#N/A</v>
      </c>
      <c r="F74" s="3" t="str">
        <f t="shared" si="1"/>
        <v/>
      </c>
      <c r="G74" s="6"/>
      <c r="H74" s="6"/>
      <c r="I74" s="6"/>
      <c r="J74" s="6"/>
      <c r="K74" s="6"/>
      <c r="L74" s="6"/>
    </row>
    <row r="75" spans="1:12" x14ac:dyDescent="0.3">
      <c r="A75" s="57"/>
      <c r="B75" s="6"/>
      <c r="C75" s="6" t="e">
        <f>VLOOKUP(B75,'Members Data'!$A$3:$F$365,2,FALSE)</f>
        <v>#N/A</v>
      </c>
      <c r="D75" s="6" t="e">
        <f>VLOOKUP(B75,'Members Data'!$A$3:$F$365,3,FALSE)</f>
        <v>#N/A</v>
      </c>
      <c r="E75" s="6" t="e">
        <f>VLOOKUP(B75,'Members Data'!$A$3:$F$365,4,FALSE)</f>
        <v>#N/A</v>
      </c>
      <c r="F75" s="3" t="str">
        <f t="shared" si="1"/>
        <v/>
      </c>
      <c r="G75" s="6"/>
      <c r="H75" s="6"/>
      <c r="I75" s="6"/>
      <c r="J75" s="6"/>
      <c r="K75" s="6"/>
      <c r="L75" s="6"/>
    </row>
    <row r="76" spans="1:12" x14ac:dyDescent="0.3">
      <c r="A76" s="57"/>
      <c r="B76" s="6"/>
      <c r="C76" s="6" t="e">
        <f>VLOOKUP(B76,'Members Data'!$A$3:$F$365,2,FALSE)</f>
        <v>#N/A</v>
      </c>
      <c r="D76" s="6" t="e">
        <f>VLOOKUP(B76,'Members Data'!$A$3:$F$365,3,FALSE)</f>
        <v>#N/A</v>
      </c>
      <c r="E76" s="6" t="e">
        <f>VLOOKUP(B76,'Members Data'!$A$3:$F$365,4,FALSE)</f>
        <v>#N/A</v>
      </c>
      <c r="F76" s="3" t="str">
        <f t="shared" si="1"/>
        <v/>
      </c>
      <c r="G76" s="6"/>
      <c r="H76" s="6"/>
      <c r="I76" s="6"/>
      <c r="J76" s="6"/>
      <c r="K76" s="6"/>
      <c r="L76" s="6"/>
    </row>
    <row r="77" spans="1:12" x14ac:dyDescent="0.3">
      <c r="A77" s="57"/>
      <c r="B77" s="6"/>
      <c r="C77" s="6" t="e">
        <f>VLOOKUP(B77,'Members Data'!$A$3:$F$365,2,FALSE)</f>
        <v>#N/A</v>
      </c>
      <c r="D77" s="6" t="e">
        <f>VLOOKUP(B77,'Members Data'!$A$3:$F$365,3,FALSE)</f>
        <v>#N/A</v>
      </c>
      <c r="E77" s="6" t="e">
        <f>VLOOKUP(B77,'Members Data'!$A$3:$F$365,4,FALSE)</f>
        <v>#N/A</v>
      </c>
      <c r="F77" s="3" t="str">
        <f t="shared" si="1"/>
        <v/>
      </c>
      <c r="G77" s="6"/>
      <c r="H77" s="6"/>
      <c r="I77" s="6"/>
      <c r="J77" s="6"/>
      <c r="K77" s="6"/>
      <c r="L77" s="6"/>
    </row>
    <row r="78" spans="1:12" x14ac:dyDescent="0.3">
      <c r="A78" s="57"/>
      <c r="B78" s="6"/>
      <c r="C78" s="6" t="e">
        <f>VLOOKUP(B78,'Members Data'!$A$3:$F$365,2,FALSE)</f>
        <v>#N/A</v>
      </c>
      <c r="D78" s="6" t="e">
        <f>VLOOKUP(B78,'Members Data'!$A$3:$F$365,3,FALSE)</f>
        <v>#N/A</v>
      </c>
      <c r="E78" s="6" t="e">
        <f>VLOOKUP(B78,'Members Data'!$A$3:$F$365,4,FALSE)</f>
        <v>#N/A</v>
      </c>
      <c r="F78" s="3" t="str">
        <f t="shared" si="1"/>
        <v/>
      </c>
      <c r="G78" s="6"/>
      <c r="H78" s="6"/>
      <c r="I78" s="6"/>
      <c r="J78" s="6"/>
      <c r="K78" s="6"/>
      <c r="L78" s="6"/>
    </row>
    <row r="79" spans="1:12" x14ac:dyDescent="0.3">
      <c r="A79" s="57"/>
      <c r="B79" s="6"/>
      <c r="C79" s="6" t="e">
        <f>VLOOKUP(B79,'Members Data'!$A$3:$F$365,2,FALSE)</f>
        <v>#N/A</v>
      </c>
      <c r="D79" s="6" t="e">
        <f>VLOOKUP(B79,'Members Data'!$A$3:$F$365,3,FALSE)</f>
        <v>#N/A</v>
      </c>
      <c r="E79" s="6" t="e">
        <f>VLOOKUP(B79,'Members Data'!$A$3:$F$365,4,FALSE)</f>
        <v>#N/A</v>
      </c>
      <c r="F79" s="3" t="str">
        <f t="shared" si="1"/>
        <v/>
      </c>
      <c r="G79" s="6"/>
      <c r="H79" s="6"/>
      <c r="I79" s="6"/>
      <c r="J79" s="6"/>
      <c r="K79" s="6"/>
      <c r="L79" s="6"/>
    </row>
    <row r="80" spans="1:12" x14ac:dyDescent="0.3">
      <c r="A80" s="57"/>
      <c r="B80" s="6"/>
      <c r="C80" s="6" t="e">
        <f>VLOOKUP(B80,'Members Data'!$A$3:$F$365,2,FALSE)</f>
        <v>#N/A</v>
      </c>
      <c r="D80" s="6" t="e">
        <f>VLOOKUP(B80,'Members Data'!$A$3:$F$365,3,FALSE)</f>
        <v>#N/A</v>
      </c>
      <c r="E80" s="6" t="e">
        <f>VLOOKUP(B80,'Members Data'!$A$3:$F$365,4,FALSE)</f>
        <v>#N/A</v>
      </c>
      <c r="F80" s="3" t="str">
        <f t="shared" si="1"/>
        <v/>
      </c>
      <c r="G80" s="6"/>
      <c r="H80" s="6"/>
      <c r="I80" s="6"/>
      <c r="J80" s="6"/>
      <c r="K80" s="6"/>
      <c r="L80" s="6"/>
    </row>
    <row r="81" spans="1:12" x14ac:dyDescent="0.3">
      <c r="A81" s="57"/>
      <c r="B81" s="6"/>
      <c r="C81" s="6" t="e">
        <f>VLOOKUP(B81,'Members Data'!$A$3:$F$365,2,FALSE)</f>
        <v>#N/A</v>
      </c>
      <c r="D81" s="6" t="e">
        <f>VLOOKUP(B81,'Members Data'!$A$3:$F$365,3,FALSE)</f>
        <v>#N/A</v>
      </c>
      <c r="E81" s="6" t="e">
        <f>VLOOKUP(B81,'Members Data'!$A$3:$F$365,4,FALSE)</f>
        <v>#N/A</v>
      </c>
      <c r="F81" s="3" t="str">
        <f t="shared" si="1"/>
        <v/>
      </c>
      <c r="G81" s="6"/>
      <c r="H81" s="6"/>
      <c r="I81" s="6"/>
      <c r="J81" s="6"/>
      <c r="K81" s="6"/>
      <c r="L81" s="6"/>
    </row>
    <row r="82" spans="1:12" x14ac:dyDescent="0.3">
      <c r="A82" s="57"/>
      <c r="B82" s="6"/>
      <c r="C82" s="6" t="e">
        <f>VLOOKUP(B82,'Members Data'!$A$3:$F$365,2,FALSE)</f>
        <v>#N/A</v>
      </c>
      <c r="D82" s="6" t="e">
        <f>VLOOKUP(B82,'Members Data'!$A$3:$F$365,3,FALSE)</f>
        <v>#N/A</v>
      </c>
      <c r="E82" s="6" t="e">
        <f>VLOOKUP(B82,'Members Data'!$A$3:$F$365,4,FALSE)</f>
        <v>#N/A</v>
      </c>
      <c r="F82" s="3" t="str">
        <f t="shared" si="1"/>
        <v/>
      </c>
      <c r="G82" s="6"/>
      <c r="H82" s="6"/>
      <c r="I82" s="6"/>
      <c r="J82" s="6"/>
      <c r="K82" s="6"/>
      <c r="L82" s="6"/>
    </row>
    <row r="83" spans="1:12" x14ac:dyDescent="0.3">
      <c r="A83" s="57"/>
      <c r="B83" s="6"/>
      <c r="C83" s="6" t="e">
        <f>VLOOKUP(B83,'Members Data'!$A$3:$F$365,2,FALSE)</f>
        <v>#N/A</v>
      </c>
      <c r="D83" s="6" t="e">
        <f>VLOOKUP(B83,'Members Data'!$A$3:$F$365,3,FALSE)</f>
        <v>#N/A</v>
      </c>
      <c r="E83" s="6" t="e">
        <f>VLOOKUP(B83,'Members Data'!$A$3:$F$365,4,FALSE)</f>
        <v>#N/A</v>
      </c>
      <c r="F83" s="3" t="str">
        <f t="shared" si="1"/>
        <v/>
      </c>
      <c r="G83" s="6"/>
      <c r="H83" s="6"/>
      <c r="I83" s="6"/>
      <c r="J83" s="6"/>
      <c r="K83" s="6"/>
      <c r="L83" s="6"/>
    </row>
    <row r="84" spans="1:12" x14ac:dyDescent="0.3">
      <c r="A84" s="57"/>
      <c r="B84" s="6"/>
      <c r="C84" s="6" t="e">
        <f>VLOOKUP(B84,'Members Data'!$A$3:$F$365,2,FALSE)</f>
        <v>#N/A</v>
      </c>
      <c r="D84" s="6" t="e">
        <f>VLOOKUP(B84,'Members Data'!$A$3:$F$365,3,FALSE)</f>
        <v>#N/A</v>
      </c>
      <c r="E84" s="6" t="e">
        <f>VLOOKUP(B84,'Members Data'!$A$3:$F$365,4,FALSE)</f>
        <v>#N/A</v>
      </c>
      <c r="F84" s="3" t="str">
        <f t="shared" si="1"/>
        <v/>
      </c>
      <c r="G84" s="6"/>
      <c r="H84" s="6"/>
      <c r="I84" s="6"/>
      <c r="J84" s="6"/>
      <c r="K84" s="6"/>
      <c r="L84" s="6"/>
    </row>
    <row r="85" spans="1:12" x14ac:dyDescent="0.3">
      <c r="A85" s="57"/>
      <c r="B85" s="6"/>
      <c r="C85" s="6" t="e">
        <f>VLOOKUP(B85,'Members Data'!$A$3:$F$365,2,FALSE)</f>
        <v>#N/A</v>
      </c>
      <c r="D85" s="6" t="e">
        <f>VLOOKUP(B85,'Members Data'!$A$3:$F$365,3,FALSE)</f>
        <v>#N/A</v>
      </c>
      <c r="E85" s="6" t="e">
        <f>VLOOKUP(B85,'Members Data'!$A$3:$F$365,4,FALSE)</f>
        <v>#N/A</v>
      </c>
      <c r="F85" s="3" t="str">
        <f t="shared" si="1"/>
        <v/>
      </c>
      <c r="G85" s="6"/>
      <c r="H85" s="6"/>
      <c r="I85" s="6"/>
      <c r="J85" s="6"/>
      <c r="K85" s="6"/>
      <c r="L85" s="6"/>
    </row>
    <row r="86" spans="1:12" x14ac:dyDescent="0.3">
      <c r="A86" s="57"/>
      <c r="B86" s="6"/>
      <c r="C86" s="6" t="e">
        <f>VLOOKUP(B86,'Members Data'!$A$3:$F$365,2,FALSE)</f>
        <v>#N/A</v>
      </c>
      <c r="D86" s="6" t="e">
        <f>VLOOKUP(B86,'Members Data'!$A$3:$F$365,3,FALSE)</f>
        <v>#N/A</v>
      </c>
      <c r="E86" s="6" t="e">
        <f>VLOOKUP(B86,'Members Data'!$A$3:$F$365,4,FALSE)</f>
        <v>#N/A</v>
      </c>
      <c r="F86" s="3" t="str">
        <f t="shared" si="1"/>
        <v/>
      </c>
      <c r="G86" s="6"/>
      <c r="H86" s="6"/>
      <c r="I86" s="6"/>
      <c r="J86" s="6"/>
      <c r="K86" s="6"/>
      <c r="L86" s="6"/>
    </row>
    <row r="87" spans="1:12" x14ac:dyDescent="0.3">
      <c r="A87" s="57"/>
      <c r="B87" s="6"/>
      <c r="C87" s="6" t="e">
        <f>VLOOKUP(B87,'Members Data'!$A$3:$F$365,2,FALSE)</f>
        <v>#N/A</v>
      </c>
      <c r="D87" s="6" t="e">
        <f>VLOOKUP(B87,'Members Data'!$A$3:$F$365,3,FALSE)</f>
        <v>#N/A</v>
      </c>
      <c r="E87" s="6" t="e">
        <f>VLOOKUP(B87,'Members Data'!$A$3:$F$365,4,FALSE)</f>
        <v>#N/A</v>
      </c>
      <c r="F87" s="3" t="str">
        <f t="shared" si="1"/>
        <v/>
      </c>
      <c r="G87" s="6"/>
      <c r="H87" s="6"/>
      <c r="I87" s="6"/>
      <c r="J87" s="6"/>
      <c r="K87" s="6"/>
      <c r="L87" s="6"/>
    </row>
    <row r="88" spans="1:12" x14ac:dyDescent="0.3">
      <c r="A88" s="57"/>
      <c r="B88" s="6"/>
      <c r="C88" s="6" t="e">
        <f>VLOOKUP(B88,'Members Data'!$A$3:$F$365,2,FALSE)</f>
        <v>#N/A</v>
      </c>
      <c r="D88" s="6" t="e">
        <f>VLOOKUP(B88,'Members Data'!$A$3:$F$365,3,FALSE)</f>
        <v>#N/A</v>
      </c>
      <c r="E88" s="6" t="e">
        <f>VLOOKUP(B88,'Members Data'!$A$3:$F$365,4,FALSE)</f>
        <v>#N/A</v>
      </c>
      <c r="F88" s="3" t="str">
        <f t="shared" si="1"/>
        <v/>
      </c>
      <c r="G88" s="6"/>
      <c r="H88" s="6"/>
      <c r="I88" s="6"/>
      <c r="J88" s="6"/>
      <c r="K88" s="6"/>
      <c r="L88" s="6"/>
    </row>
    <row r="89" spans="1:12" x14ac:dyDescent="0.3">
      <c r="A89" s="57"/>
      <c r="B89" s="6"/>
      <c r="C89" s="6" t="e">
        <f>VLOOKUP(B89,'Members Data'!$A$3:$F$365,2,FALSE)</f>
        <v>#N/A</v>
      </c>
      <c r="D89" s="6" t="e">
        <f>VLOOKUP(B89,'Members Data'!$A$3:$F$365,3,FALSE)</f>
        <v>#N/A</v>
      </c>
      <c r="E89" s="6" t="e">
        <f>VLOOKUP(B89,'Members Data'!$A$3:$F$365,4,FALSE)</f>
        <v>#N/A</v>
      </c>
      <c r="F89" s="3" t="str">
        <f t="shared" si="1"/>
        <v/>
      </c>
      <c r="G89" s="6"/>
      <c r="H89" s="6"/>
      <c r="I89" s="6"/>
      <c r="J89" s="6"/>
      <c r="K89" s="6"/>
      <c r="L89" s="6"/>
    </row>
    <row r="90" spans="1:12" x14ac:dyDescent="0.3">
      <c r="A90" s="57"/>
      <c r="B90" s="6"/>
      <c r="C90" s="6" t="e">
        <f>VLOOKUP(B90,'Members Data'!$A$3:$F$365,2,FALSE)</f>
        <v>#N/A</v>
      </c>
      <c r="D90" s="6" t="e">
        <f>VLOOKUP(B90,'Members Data'!$A$3:$F$365,3,FALSE)</f>
        <v>#N/A</v>
      </c>
      <c r="E90" s="6" t="e">
        <f>VLOOKUP(B90,'Members Data'!$A$3:$F$365,4,FALSE)</f>
        <v>#N/A</v>
      </c>
      <c r="F90" s="3" t="str">
        <f t="shared" si="1"/>
        <v/>
      </c>
      <c r="G90" s="6"/>
      <c r="H90" s="6"/>
      <c r="I90" s="6"/>
      <c r="J90" s="6"/>
      <c r="K90" s="6"/>
      <c r="L90" s="6"/>
    </row>
    <row r="91" spans="1:12" x14ac:dyDescent="0.3">
      <c r="A91" s="57"/>
      <c r="B91" s="6"/>
      <c r="C91" s="6" t="e">
        <f>VLOOKUP(B91,'Members Data'!$A$3:$F$365,2,FALSE)</f>
        <v>#N/A</v>
      </c>
      <c r="D91" s="6" t="e">
        <f>VLOOKUP(B91,'Members Data'!$A$3:$F$365,3,FALSE)</f>
        <v>#N/A</v>
      </c>
      <c r="E91" s="6" t="e">
        <f>VLOOKUP(B91,'Members Data'!$A$3:$F$365,4,FALSE)</f>
        <v>#N/A</v>
      </c>
      <c r="F91" s="3" t="str">
        <f t="shared" si="1"/>
        <v/>
      </c>
      <c r="G91" s="6"/>
      <c r="H91" s="6"/>
      <c r="I91" s="6"/>
      <c r="J91" s="6"/>
      <c r="K91" s="6"/>
      <c r="L91" s="6"/>
    </row>
    <row r="92" spans="1:12" x14ac:dyDescent="0.3">
      <c r="A92" s="14"/>
      <c r="C92" s="1"/>
      <c r="D92" s="1"/>
      <c r="E92" s="1"/>
      <c r="F92" s="3" t="str">
        <f t="shared" si="1"/>
        <v/>
      </c>
    </row>
    <row r="93" spans="1:12" x14ac:dyDescent="0.3">
      <c r="A93" s="58" t="s">
        <v>43</v>
      </c>
      <c r="B93" s="7" t="s">
        <v>152</v>
      </c>
      <c r="C93" s="7" t="str">
        <f>VLOOKUP(B93,'Members Data'!$A$3:$F$365,2,FALSE)</f>
        <v>Harriett Brice-Burns</v>
      </c>
      <c r="D93" s="7">
        <f>VLOOKUP(B93,'Members Data'!$A$3:$F$365,3,FALSE)</f>
        <v>17</v>
      </c>
      <c r="E93" s="7" t="str">
        <f>VLOOKUP(B93,'Members Data'!$A$3:$F$365,4,FALSE)</f>
        <v>Parkbourne Fantasia</v>
      </c>
      <c r="F93" s="3" t="str">
        <f t="shared" si="1"/>
        <v>J</v>
      </c>
      <c r="G93" s="7">
        <v>6</v>
      </c>
      <c r="H93" s="7">
        <v>6</v>
      </c>
      <c r="I93" s="7">
        <v>6</v>
      </c>
      <c r="J93" s="7">
        <v>6</v>
      </c>
      <c r="K93" s="7">
        <v>14</v>
      </c>
      <c r="L93" s="7"/>
    </row>
    <row r="94" spans="1:12" x14ac:dyDescent="0.3">
      <c r="A94" s="58"/>
      <c r="B94" s="7" t="s">
        <v>218</v>
      </c>
      <c r="C94" s="7" t="str">
        <f>VLOOKUP(B94,'Members Data'!$A$3:$F$365,2,FALSE)</f>
        <v>Georgie Turner</v>
      </c>
      <c r="D94" s="7">
        <f>VLOOKUP(B94,'Members Data'!$A$3:$F$365,3,FALSE)</f>
        <v>37</v>
      </c>
      <c r="E94" s="7" t="str">
        <f>VLOOKUP(B94,'Members Data'!$A$3:$F$365,4,FALSE)</f>
        <v>Colne Tatsuki</v>
      </c>
      <c r="F94" s="3" t="str">
        <f t="shared" si="1"/>
        <v>J</v>
      </c>
      <c r="G94" s="7">
        <v>5</v>
      </c>
      <c r="H94" s="7"/>
      <c r="I94" s="7"/>
      <c r="J94" s="7"/>
      <c r="K94" s="7"/>
      <c r="L94" s="7"/>
    </row>
    <row r="95" spans="1:12" x14ac:dyDescent="0.3">
      <c r="A95" s="58"/>
      <c r="B95" s="7" t="s">
        <v>300</v>
      </c>
      <c r="C95" s="7" t="str">
        <f>VLOOKUP(B95,'Members Data'!$A$3:$F$365,2,FALSE)</f>
        <v>Ivy Haworth</v>
      </c>
      <c r="D95" s="7">
        <f>VLOOKUP(B95,'Members Data'!$A$3:$F$365,3,FALSE)</f>
        <v>60</v>
      </c>
      <c r="E95" s="7" t="str">
        <f>VLOOKUP(B95,'Members Data'!$A$3:$F$365,4,FALSE)</f>
        <v>Jula Golden Halfpenny</v>
      </c>
      <c r="F95" s="3" t="str">
        <f t="shared" si="1"/>
        <v>J</v>
      </c>
      <c r="G95" s="7">
        <v>4</v>
      </c>
      <c r="H95" s="7">
        <v>5</v>
      </c>
      <c r="I95" s="7">
        <v>7</v>
      </c>
      <c r="J95" s="7">
        <v>7</v>
      </c>
      <c r="K95" s="7">
        <v>12</v>
      </c>
      <c r="L95" s="7"/>
    </row>
    <row r="96" spans="1:12" x14ac:dyDescent="0.3">
      <c r="A96" s="58"/>
      <c r="B96" s="7" t="s">
        <v>454</v>
      </c>
      <c r="C96" s="7" t="str">
        <f>VLOOKUP(B96,'Members Data'!$A$3:$F$365,2,FALSE)</f>
        <v>Niamh Murphy</v>
      </c>
      <c r="D96" s="7">
        <f>VLOOKUP(B96,'Members Data'!$A$3:$F$365,3,FALSE)</f>
        <v>104</v>
      </c>
      <c r="E96" s="7" t="str">
        <f>VLOOKUP(B96,'Members Data'!$A$3:$F$365,4,FALSE)</f>
        <v>Boo</v>
      </c>
      <c r="F96" s="3" t="str">
        <f t="shared" si="1"/>
        <v>J</v>
      </c>
      <c r="G96" s="7">
        <v>3</v>
      </c>
      <c r="H96" s="7"/>
      <c r="I96" s="7"/>
      <c r="J96" s="7"/>
      <c r="K96" s="7"/>
      <c r="L96" s="7"/>
    </row>
    <row r="97" spans="1:12" x14ac:dyDescent="0.3">
      <c r="A97" s="58"/>
      <c r="B97" s="7" t="s">
        <v>557</v>
      </c>
      <c r="C97" s="7" t="str">
        <f>VLOOKUP(B97,'Members Data'!$A$3:$F$365,2,FALSE)</f>
        <v>Romilly Moore</v>
      </c>
      <c r="D97" s="7">
        <f>VLOOKUP(B97,'Members Data'!$A$3:$F$365,3,FALSE)</f>
        <v>127</v>
      </c>
      <c r="E97" s="7" t="str">
        <f>VLOOKUP(B97,'Members Data'!$A$3:$F$365,4,FALSE)</f>
        <v>Nework Midnight Charm</v>
      </c>
      <c r="F97" s="3" t="str">
        <f t="shared" si="1"/>
        <v>J</v>
      </c>
      <c r="G97" s="7"/>
      <c r="H97" s="7">
        <v>7</v>
      </c>
      <c r="I97" s="7"/>
      <c r="J97" s="7"/>
      <c r="K97" s="7"/>
      <c r="L97" s="7"/>
    </row>
    <row r="98" spans="1:12" x14ac:dyDescent="0.3">
      <c r="A98" s="58"/>
      <c r="B98" s="7"/>
      <c r="C98" s="7" t="e">
        <f>VLOOKUP(B98,'Members Data'!$A$3:$F$365,2,FALSE)</f>
        <v>#N/A</v>
      </c>
      <c r="D98" s="7" t="e">
        <f>VLOOKUP(B98,'Members Data'!$A$3:$F$365,3,FALSE)</f>
        <v>#N/A</v>
      </c>
      <c r="E98" s="7" t="e">
        <f>VLOOKUP(B98,'Members Data'!$A$3:$F$365,4,FALSE)</f>
        <v>#N/A</v>
      </c>
      <c r="F98" s="3" t="str">
        <f t="shared" si="1"/>
        <v/>
      </c>
      <c r="G98" s="7"/>
      <c r="H98" s="7"/>
      <c r="I98" s="7"/>
      <c r="J98" s="7"/>
      <c r="K98" s="7"/>
      <c r="L98" s="7"/>
    </row>
    <row r="99" spans="1:12" x14ac:dyDescent="0.3">
      <c r="A99" s="58"/>
      <c r="B99" s="7"/>
      <c r="C99" s="7" t="e">
        <f>VLOOKUP(B99,'Members Data'!$A$3:$F$365,2,FALSE)</f>
        <v>#N/A</v>
      </c>
      <c r="D99" s="7" t="e">
        <f>VLOOKUP(B99,'Members Data'!$A$3:$F$365,3,FALSE)</f>
        <v>#N/A</v>
      </c>
      <c r="E99" s="7" t="e">
        <f>VLOOKUP(B99,'Members Data'!$A$3:$F$365,4,FALSE)</f>
        <v>#N/A</v>
      </c>
      <c r="F99" s="3" t="str">
        <f t="shared" si="1"/>
        <v/>
      </c>
      <c r="G99" s="7"/>
      <c r="H99" s="7"/>
      <c r="I99" s="7"/>
      <c r="J99" s="7"/>
      <c r="K99" s="7"/>
      <c r="L99" s="7"/>
    </row>
    <row r="100" spans="1:12" x14ac:dyDescent="0.3">
      <c r="A100" s="58"/>
      <c r="B100" s="7"/>
      <c r="C100" s="7" t="e">
        <f>VLOOKUP(B100,'Members Data'!$A$3:$F$365,2,FALSE)</f>
        <v>#N/A</v>
      </c>
      <c r="D100" s="7" t="e">
        <f>VLOOKUP(B100,'Members Data'!$A$3:$F$365,3,FALSE)</f>
        <v>#N/A</v>
      </c>
      <c r="E100" s="7" t="e">
        <f>VLOOKUP(B100,'Members Data'!$A$3:$F$365,4,FALSE)</f>
        <v>#N/A</v>
      </c>
      <c r="F100" s="3" t="str">
        <f t="shared" si="1"/>
        <v/>
      </c>
      <c r="G100" s="7"/>
      <c r="H100" s="7"/>
      <c r="I100" s="7"/>
      <c r="J100" s="7"/>
      <c r="K100" s="7"/>
      <c r="L100" s="7"/>
    </row>
    <row r="101" spans="1:12" x14ac:dyDescent="0.3">
      <c r="A101" s="58"/>
      <c r="B101" s="7"/>
      <c r="C101" s="7" t="e">
        <f>VLOOKUP(B101,'Members Data'!$A$3:$F$365,2,FALSE)</f>
        <v>#N/A</v>
      </c>
      <c r="D101" s="7" t="e">
        <f>VLOOKUP(B101,'Members Data'!$A$3:$F$365,3,FALSE)</f>
        <v>#N/A</v>
      </c>
      <c r="E101" s="7" t="e">
        <f>VLOOKUP(B101,'Members Data'!$A$3:$F$365,4,FALSE)</f>
        <v>#N/A</v>
      </c>
      <c r="F101" s="3" t="str">
        <f t="shared" si="1"/>
        <v/>
      </c>
      <c r="G101" s="7"/>
      <c r="H101" s="7"/>
      <c r="I101" s="7"/>
      <c r="J101" s="7"/>
      <c r="K101" s="7"/>
      <c r="L101" s="7"/>
    </row>
    <row r="102" spans="1:12" x14ac:dyDescent="0.3">
      <c r="A102" s="58"/>
      <c r="B102" s="7"/>
      <c r="C102" s="7" t="e">
        <f>VLOOKUP(B102,'Members Data'!$A$3:$F$365,2,FALSE)</f>
        <v>#N/A</v>
      </c>
      <c r="D102" s="7" t="e">
        <f>VLOOKUP(B102,'Members Data'!$A$3:$F$365,3,FALSE)</f>
        <v>#N/A</v>
      </c>
      <c r="E102" s="7" t="e">
        <f>VLOOKUP(B102,'Members Data'!$A$3:$F$365,4,FALSE)</f>
        <v>#N/A</v>
      </c>
      <c r="F102" s="3" t="str">
        <f t="shared" si="1"/>
        <v/>
      </c>
      <c r="G102" s="7"/>
      <c r="H102" s="7"/>
      <c r="I102" s="7"/>
      <c r="J102" s="7"/>
      <c r="K102" s="7"/>
      <c r="L102" s="7"/>
    </row>
    <row r="103" spans="1:12" x14ac:dyDescent="0.3">
      <c r="A103" s="58"/>
      <c r="B103" s="7"/>
      <c r="C103" s="7" t="e">
        <f>VLOOKUP(B103,'Members Data'!$A$3:$F$365,2,FALSE)</f>
        <v>#N/A</v>
      </c>
      <c r="D103" s="7" t="e">
        <f>VLOOKUP(B103,'Members Data'!$A$3:$F$365,3,FALSE)</f>
        <v>#N/A</v>
      </c>
      <c r="E103" s="7" t="e">
        <f>VLOOKUP(B103,'Members Data'!$A$3:$F$365,4,FALSE)</f>
        <v>#N/A</v>
      </c>
      <c r="F103" s="3" t="str">
        <f t="shared" si="1"/>
        <v/>
      </c>
      <c r="G103" s="7"/>
      <c r="H103" s="7"/>
      <c r="I103" s="7"/>
      <c r="J103" s="7"/>
      <c r="K103" s="7"/>
      <c r="L103" s="7"/>
    </row>
    <row r="104" spans="1:12" x14ac:dyDescent="0.3">
      <c r="A104" s="58"/>
      <c r="B104" s="7"/>
      <c r="C104" s="7" t="e">
        <f>VLOOKUP(B104,'Members Data'!$A$3:$F$365,2,FALSE)</f>
        <v>#N/A</v>
      </c>
      <c r="D104" s="7" t="e">
        <f>VLOOKUP(B104,'Members Data'!$A$3:$F$365,3,FALSE)</f>
        <v>#N/A</v>
      </c>
      <c r="E104" s="7" t="e">
        <f>VLOOKUP(B104,'Members Data'!$A$3:$F$365,4,FALSE)</f>
        <v>#N/A</v>
      </c>
      <c r="F104" s="3" t="str">
        <f t="shared" si="1"/>
        <v/>
      </c>
      <c r="G104" s="7"/>
      <c r="H104" s="7"/>
      <c r="I104" s="7"/>
      <c r="J104" s="7"/>
      <c r="K104" s="7"/>
      <c r="L104" s="7"/>
    </row>
    <row r="105" spans="1:12" x14ac:dyDescent="0.3">
      <c r="A105" s="58"/>
      <c r="B105" s="7"/>
      <c r="C105" s="7" t="e">
        <f>VLOOKUP(B105,'Members Data'!$A$3:$F$365,2,FALSE)</f>
        <v>#N/A</v>
      </c>
      <c r="D105" s="7" t="e">
        <f>VLOOKUP(B105,'Members Data'!$A$3:$F$365,3,FALSE)</f>
        <v>#N/A</v>
      </c>
      <c r="E105" s="7" t="e">
        <f>VLOOKUP(B105,'Members Data'!$A$3:$F$365,4,FALSE)</f>
        <v>#N/A</v>
      </c>
      <c r="F105" s="3" t="str">
        <f t="shared" si="1"/>
        <v/>
      </c>
      <c r="G105" s="7"/>
      <c r="H105" s="7"/>
      <c r="I105" s="7"/>
      <c r="J105" s="7"/>
      <c r="K105" s="7"/>
      <c r="L105" s="7"/>
    </row>
    <row r="106" spans="1:12" x14ac:dyDescent="0.3">
      <c r="A106" s="58"/>
      <c r="B106" s="7"/>
      <c r="C106" s="7" t="e">
        <f>VLOOKUP(B106,'Members Data'!$A$3:$F$365,2,FALSE)</f>
        <v>#N/A</v>
      </c>
      <c r="D106" s="7" t="e">
        <f>VLOOKUP(B106,'Members Data'!$A$3:$F$365,3,FALSE)</f>
        <v>#N/A</v>
      </c>
      <c r="E106" s="7" t="e">
        <f>VLOOKUP(B106,'Members Data'!$A$3:$F$365,4,FALSE)</f>
        <v>#N/A</v>
      </c>
      <c r="F106" s="3" t="str">
        <f t="shared" si="1"/>
        <v/>
      </c>
      <c r="G106" s="7"/>
      <c r="H106" s="7"/>
      <c r="I106" s="7"/>
      <c r="J106" s="7"/>
      <c r="K106" s="7"/>
      <c r="L106" s="7"/>
    </row>
    <row r="107" spans="1:12" x14ac:dyDescent="0.3">
      <c r="A107" s="58"/>
      <c r="B107" s="7"/>
      <c r="C107" s="7" t="e">
        <f>VLOOKUP(B107,'Members Data'!$A$3:$F$365,2,FALSE)</f>
        <v>#N/A</v>
      </c>
      <c r="D107" s="7" t="e">
        <f>VLOOKUP(B107,'Members Data'!$A$3:$F$365,3,FALSE)</f>
        <v>#N/A</v>
      </c>
      <c r="E107" s="7" t="e">
        <f>VLOOKUP(B107,'Members Data'!$A$3:$F$365,4,FALSE)</f>
        <v>#N/A</v>
      </c>
      <c r="F107" s="3" t="str">
        <f t="shared" si="1"/>
        <v/>
      </c>
      <c r="G107" s="7"/>
      <c r="H107" s="7"/>
      <c r="I107" s="7"/>
      <c r="J107" s="7"/>
      <c r="K107" s="7"/>
      <c r="L107" s="7"/>
    </row>
    <row r="108" spans="1:12" x14ac:dyDescent="0.3">
      <c r="A108" s="58"/>
      <c r="B108" s="7"/>
      <c r="C108" s="7" t="e">
        <f>VLOOKUP(B108,'Members Data'!$A$3:$F$365,2,FALSE)</f>
        <v>#N/A</v>
      </c>
      <c r="D108" s="7" t="e">
        <f>VLOOKUP(B108,'Members Data'!$A$3:$F$365,3,FALSE)</f>
        <v>#N/A</v>
      </c>
      <c r="E108" s="7" t="e">
        <f>VLOOKUP(B108,'Members Data'!$A$3:$F$365,4,FALSE)</f>
        <v>#N/A</v>
      </c>
      <c r="F108" s="3" t="str">
        <f t="shared" si="1"/>
        <v/>
      </c>
      <c r="G108" s="7"/>
      <c r="H108" s="7"/>
      <c r="I108" s="7"/>
      <c r="J108" s="7"/>
      <c r="K108" s="7"/>
      <c r="L108" s="7"/>
    </row>
    <row r="109" spans="1:12" x14ac:dyDescent="0.3">
      <c r="A109" s="58"/>
      <c r="B109" s="7"/>
      <c r="C109" s="7" t="e">
        <f>VLOOKUP(B109,'Members Data'!$A$3:$F$365,2,FALSE)</f>
        <v>#N/A</v>
      </c>
      <c r="D109" s="7" t="e">
        <f>VLOOKUP(B109,'Members Data'!$A$3:$F$365,3,FALSE)</f>
        <v>#N/A</v>
      </c>
      <c r="E109" s="7" t="e">
        <f>VLOOKUP(B109,'Members Data'!$A$3:$F$365,4,FALSE)</f>
        <v>#N/A</v>
      </c>
      <c r="F109" s="3" t="str">
        <f t="shared" si="1"/>
        <v/>
      </c>
      <c r="G109" s="7"/>
      <c r="H109" s="7"/>
      <c r="I109" s="7"/>
      <c r="J109" s="7"/>
      <c r="K109" s="7"/>
      <c r="L109" s="7"/>
    </row>
    <row r="110" spans="1:12" x14ac:dyDescent="0.3">
      <c r="A110" s="58"/>
      <c r="B110" s="7"/>
      <c r="C110" s="7" t="e">
        <f>VLOOKUP(B110,'Members Data'!$A$3:$F$365,2,FALSE)</f>
        <v>#N/A</v>
      </c>
      <c r="D110" s="7" t="e">
        <f>VLOOKUP(B110,'Members Data'!$A$3:$F$365,3,FALSE)</f>
        <v>#N/A</v>
      </c>
      <c r="E110" s="7" t="e">
        <f>VLOOKUP(B110,'Members Data'!$A$3:$F$365,4,FALSE)</f>
        <v>#N/A</v>
      </c>
      <c r="F110" s="3" t="str">
        <f t="shared" si="1"/>
        <v/>
      </c>
      <c r="G110" s="7"/>
      <c r="H110" s="7"/>
      <c r="I110" s="7"/>
      <c r="J110" s="7"/>
      <c r="K110" s="7"/>
      <c r="L110" s="7"/>
    </row>
    <row r="111" spans="1:12" x14ac:dyDescent="0.3">
      <c r="A111" s="58"/>
      <c r="B111" s="7"/>
      <c r="C111" s="7" t="e">
        <f>VLOOKUP(B111,'Members Data'!$A$3:$F$365,2,FALSE)</f>
        <v>#N/A</v>
      </c>
      <c r="D111" s="7" t="e">
        <f>VLOOKUP(B111,'Members Data'!$A$3:$F$365,3,FALSE)</f>
        <v>#N/A</v>
      </c>
      <c r="E111" s="7" t="e">
        <f>VLOOKUP(B111,'Members Data'!$A$3:$F$365,4,FALSE)</f>
        <v>#N/A</v>
      </c>
      <c r="F111" s="3" t="str">
        <f t="shared" si="1"/>
        <v/>
      </c>
      <c r="G111" s="7"/>
      <c r="H111" s="7"/>
      <c r="I111" s="7"/>
      <c r="J111" s="7"/>
      <c r="K111" s="7"/>
      <c r="L111" s="7"/>
    </row>
    <row r="112" spans="1:12" x14ac:dyDescent="0.3">
      <c r="A112" s="58"/>
      <c r="B112" s="7"/>
      <c r="C112" s="7" t="e">
        <f>VLOOKUP(B112,'Members Data'!$A$3:$F$365,2,FALSE)</f>
        <v>#N/A</v>
      </c>
      <c r="D112" s="7" t="e">
        <f>VLOOKUP(B112,'Members Data'!$A$3:$F$365,3,FALSE)</f>
        <v>#N/A</v>
      </c>
      <c r="E112" s="7" t="e">
        <f>VLOOKUP(B112,'Members Data'!$A$3:$F$365,4,FALSE)</f>
        <v>#N/A</v>
      </c>
      <c r="F112" s="3" t="str">
        <f t="shared" si="1"/>
        <v/>
      </c>
      <c r="G112" s="7"/>
      <c r="H112" s="7"/>
      <c r="I112" s="7"/>
      <c r="J112" s="7"/>
      <c r="K112" s="7"/>
      <c r="L112" s="7"/>
    </row>
    <row r="113" spans="1:12" x14ac:dyDescent="0.3">
      <c r="A113" s="58"/>
      <c r="B113" s="7"/>
      <c r="C113" s="7" t="e">
        <f>VLOOKUP(B113,'Members Data'!$A$3:$F$365,2,FALSE)</f>
        <v>#N/A</v>
      </c>
      <c r="D113" s="7" t="e">
        <f>VLOOKUP(B113,'Members Data'!$A$3:$F$365,3,FALSE)</f>
        <v>#N/A</v>
      </c>
      <c r="E113" s="7" t="e">
        <f>VLOOKUP(B113,'Members Data'!$A$3:$F$365,4,FALSE)</f>
        <v>#N/A</v>
      </c>
      <c r="F113" s="3" t="str">
        <f t="shared" si="1"/>
        <v/>
      </c>
      <c r="G113" s="7"/>
      <c r="H113" s="7"/>
      <c r="I113" s="7"/>
      <c r="J113" s="7"/>
      <c r="K113" s="7"/>
      <c r="L113" s="7"/>
    </row>
    <row r="114" spans="1:12" x14ac:dyDescent="0.3">
      <c r="A114" s="14"/>
      <c r="C114" s="1"/>
      <c r="D114" s="1"/>
      <c r="E114" s="1"/>
      <c r="F114" s="3" t="str">
        <f t="shared" si="1"/>
        <v/>
      </c>
    </row>
    <row r="115" spans="1:12" x14ac:dyDescent="0.3">
      <c r="A115" s="47" t="s">
        <v>44</v>
      </c>
      <c r="B115" s="8" t="s">
        <v>354</v>
      </c>
      <c r="C115" s="8" t="str">
        <f>VLOOKUP(B115,'Members Data'!$A$3:$F$365,2,FALSE)</f>
        <v>Rupurt Baillie</v>
      </c>
      <c r="D115" s="8">
        <f>VLOOKUP(B115,'Members Data'!$A$3:$F$365,3,FALSE)</f>
        <v>76</v>
      </c>
      <c r="E115" s="8" t="str">
        <f>VLOOKUP(B115,'Members Data'!$A$3:$F$365,4,FALSE)</f>
        <v>Newoak Master Hugh</v>
      </c>
      <c r="F115" s="3" t="str">
        <f t="shared" si="1"/>
        <v>J</v>
      </c>
      <c r="G115" s="8">
        <v>7</v>
      </c>
      <c r="H115" s="8">
        <v>5</v>
      </c>
      <c r="I115" s="8"/>
      <c r="J115" s="8"/>
      <c r="K115" s="8"/>
      <c r="L115" s="8"/>
    </row>
    <row r="116" spans="1:12" x14ac:dyDescent="0.3">
      <c r="A116" s="47"/>
      <c r="B116" s="8" t="s">
        <v>114</v>
      </c>
      <c r="C116" s="8" t="str">
        <f>VLOOKUP(B116,'Members Data'!$A$3:$F$365,2,FALSE)</f>
        <v>Heidi Atkinson</v>
      </c>
      <c r="D116" s="8">
        <f>VLOOKUP(B116,'Members Data'!$A$3:$F$365,3,FALSE)</f>
        <v>6</v>
      </c>
      <c r="E116" s="8" t="str">
        <f>VLOOKUP(B116,'Members Data'!$A$3:$F$365,4,FALSE)</f>
        <v>Nappa Pericles</v>
      </c>
      <c r="F116" s="3" t="str">
        <f t="shared" si="1"/>
        <v>J</v>
      </c>
      <c r="G116" s="8">
        <v>6</v>
      </c>
      <c r="H116" s="8">
        <v>7</v>
      </c>
      <c r="I116" s="8">
        <v>7</v>
      </c>
      <c r="J116" s="8">
        <v>7</v>
      </c>
      <c r="K116" s="8">
        <v>14</v>
      </c>
      <c r="L116" s="8"/>
    </row>
    <row r="117" spans="1:12" x14ac:dyDescent="0.3">
      <c r="A117" s="47"/>
      <c r="B117" s="8" t="s">
        <v>552</v>
      </c>
      <c r="C117" s="8" t="str">
        <f>VLOOKUP(B117,'Members Data'!$A$3:$F$365,2,FALSE)</f>
        <v>Peggy Greenwood</v>
      </c>
      <c r="D117" s="8">
        <f>VLOOKUP(B117,'Members Data'!$A$3:$F$365,3,FALSE)</f>
        <v>128</v>
      </c>
      <c r="E117" s="8" t="str">
        <f>VLOOKUP(B117,'Members Data'!$A$3:$F$365,4,FALSE)</f>
        <v>Nevan Scott Endgame.</v>
      </c>
      <c r="F117" s="3" t="str">
        <f t="shared" si="1"/>
        <v>J</v>
      </c>
      <c r="G117" s="8">
        <v>5</v>
      </c>
      <c r="H117" s="8"/>
      <c r="I117" s="8"/>
      <c r="J117" s="8"/>
      <c r="K117" s="8"/>
      <c r="L117" s="8"/>
    </row>
    <row r="118" spans="1:12" x14ac:dyDescent="0.3">
      <c r="A118" s="47"/>
      <c r="B118" s="8" t="s">
        <v>478</v>
      </c>
      <c r="C118" s="8" t="str">
        <f>VLOOKUP(B118,'Members Data'!$A$3:$F$365,2,FALSE)</f>
        <v>Tilly White</v>
      </c>
      <c r="D118" s="8">
        <f>VLOOKUP(B118,'Members Data'!$A$3:$F$365,3,FALSE)</f>
        <v>110</v>
      </c>
      <c r="E118" s="8" t="str">
        <f>VLOOKUP(B118,'Members Data'!$A$3:$F$365,4,FALSE)</f>
        <v>Bassett little miss moonstone</v>
      </c>
      <c r="F118" s="3" t="str">
        <f t="shared" si="1"/>
        <v>J</v>
      </c>
      <c r="G118" s="8">
        <v>4</v>
      </c>
      <c r="H118" s="8"/>
      <c r="I118" s="8"/>
      <c r="J118" s="8"/>
      <c r="K118" s="8"/>
      <c r="L118" s="8"/>
    </row>
    <row r="119" spans="1:12" x14ac:dyDescent="0.3">
      <c r="A119" s="47"/>
      <c r="B119" s="8" t="s">
        <v>438</v>
      </c>
      <c r="C119" s="8" t="str">
        <f>VLOOKUP(B119,'Members Data'!$A$3:$F$365,2,FALSE)</f>
        <v>Charlotte Whiteside</v>
      </c>
      <c r="D119" s="8">
        <f>VLOOKUP(B119,'Members Data'!$A$3:$F$365,3,FALSE)</f>
        <v>99</v>
      </c>
      <c r="E119" s="8" t="str">
        <f>VLOOKUP(B119,'Members Data'!$A$3:$F$365,4,FALSE)</f>
        <v>Julimar Caviler</v>
      </c>
      <c r="F119" s="3" t="str">
        <f t="shared" si="1"/>
        <v>J</v>
      </c>
      <c r="G119" s="8">
        <v>3</v>
      </c>
      <c r="H119" s="8">
        <v>3</v>
      </c>
      <c r="I119" s="8"/>
      <c r="J119" s="8">
        <v>5</v>
      </c>
      <c r="K119" s="8">
        <v>10</v>
      </c>
      <c r="L119" s="8"/>
    </row>
    <row r="120" spans="1:12" x14ac:dyDescent="0.3">
      <c r="A120" s="47"/>
      <c r="B120" s="8" t="s">
        <v>425</v>
      </c>
      <c r="C120" s="8" t="str">
        <f>VLOOKUP(B120,'Members Data'!$A$3:$F$365,2,FALSE)</f>
        <v>Lilah Arthur</v>
      </c>
      <c r="D120" s="8">
        <f>VLOOKUP(B120,'Members Data'!$A$3:$F$365,3,FALSE)</f>
        <v>95</v>
      </c>
      <c r="E120" s="8" t="str">
        <f>VLOOKUP(B120,'Members Data'!$A$3:$F$365,4,FALSE)</f>
        <v>Pinewell Sandiago</v>
      </c>
      <c r="F120" s="3" t="str">
        <f t="shared" si="1"/>
        <v>J</v>
      </c>
      <c r="G120" s="8">
        <v>2</v>
      </c>
      <c r="H120" s="8"/>
      <c r="I120" s="8">
        <v>4</v>
      </c>
      <c r="J120" s="8"/>
      <c r="K120" s="8"/>
      <c r="L120" s="8"/>
    </row>
    <row r="121" spans="1:12" x14ac:dyDescent="0.3">
      <c r="A121" s="47"/>
      <c r="B121" s="8" t="s">
        <v>341</v>
      </c>
      <c r="C121" s="8" t="str">
        <f>VLOOKUP(B121,'Members Data'!$A$3:$F$365,2,FALSE)</f>
        <v>Arabella-Peach Dean</v>
      </c>
      <c r="D121" s="8">
        <f>VLOOKUP(B121,'Members Data'!$A$3:$F$365,3,FALSE)</f>
        <v>72</v>
      </c>
      <c r="E121" s="8" t="str">
        <f>VLOOKUP(B121,'Members Data'!$A$3:$F$365,4,FALSE)</f>
        <v>Cwmbrook Jackson</v>
      </c>
      <c r="F121" s="3" t="str">
        <f t="shared" si="1"/>
        <v>J</v>
      </c>
      <c r="G121" s="8">
        <v>1</v>
      </c>
      <c r="H121" s="8">
        <v>4</v>
      </c>
      <c r="I121" s="8"/>
      <c r="J121" s="8"/>
      <c r="K121" s="8"/>
      <c r="L121" s="8"/>
    </row>
    <row r="122" spans="1:12" x14ac:dyDescent="0.3">
      <c r="A122" s="47"/>
      <c r="B122" s="8" t="s">
        <v>459</v>
      </c>
      <c r="C122" s="8" t="str">
        <f>VLOOKUP(B122,'Members Data'!$A$3:$F$365,2,FALSE)</f>
        <v>Ronan Murphy</v>
      </c>
      <c r="D122" s="8">
        <f>VLOOKUP(B122,'Members Data'!$A$3:$F$365,3,FALSE)</f>
        <v>105</v>
      </c>
      <c r="E122" s="8" t="str">
        <f>VLOOKUP(B122,'Members Data'!$A$3:$F$365,4,FALSE)</f>
        <v>Popcorn</v>
      </c>
      <c r="F122" s="3" t="str">
        <f t="shared" si="1"/>
        <v>J</v>
      </c>
      <c r="G122" s="8">
        <v>1</v>
      </c>
      <c r="H122" s="8"/>
      <c r="I122" s="8"/>
      <c r="J122" s="8"/>
      <c r="K122" s="8"/>
      <c r="L122" s="8"/>
    </row>
    <row r="123" spans="1:12" x14ac:dyDescent="0.3">
      <c r="A123" s="47"/>
      <c r="B123" s="8" t="s">
        <v>648</v>
      </c>
      <c r="C123" s="8" t="str">
        <f>VLOOKUP(B123,'Members Data'!$A$3:$F$365,2,FALSE)</f>
        <v>Isabella Gomes</v>
      </c>
      <c r="D123" s="8">
        <f>VLOOKUP(B123,'Members Data'!$A$3:$F$365,3,FALSE)</f>
        <v>139</v>
      </c>
      <c r="E123" s="8" t="str">
        <f>VLOOKUP(B123,'Members Data'!$A$3:$F$365,4,FALSE)</f>
        <v>Hope Kristabela</v>
      </c>
      <c r="F123" s="3" t="str">
        <f t="shared" si="1"/>
        <v>j</v>
      </c>
      <c r="G123" s="8"/>
      <c r="H123" s="8">
        <v>6</v>
      </c>
      <c r="I123" s="8">
        <v>5</v>
      </c>
      <c r="J123" s="8">
        <v>6</v>
      </c>
      <c r="K123" s="8">
        <v>8</v>
      </c>
      <c r="L123" s="8"/>
    </row>
    <row r="124" spans="1:12" x14ac:dyDescent="0.3">
      <c r="A124" s="47"/>
      <c r="B124" s="8" t="s">
        <v>139</v>
      </c>
      <c r="C124" s="8" t="str">
        <f>VLOOKUP(B124,'Members Data'!$A$3:$F$365,2,FALSE)</f>
        <v>Abbie Ellis</v>
      </c>
      <c r="D124" s="8">
        <f>VLOOKUP(B124,'Members Data'!$A$3:$F$365,3,FALSE)</f>
        <v>14</v>
      </c>
      <c r="E124" s="8" t="str">
        <f>VLOOKUP(B124,'Members Data'!$A$3:$F$365,4,FALSE)</f>
        <v>Cadlanvalley Goldrush</v>
      </c>
      <c r="F124" s="3" t="str">
        <f t="shared" si="1"/>
        <v>J</v>
      </c>
      <c r="G124" s="8"/>
      <c r="H124" s="8"/>
      <c r="I124" s="8"/>
      <c r="J124" s="8"/>
      <c r="K124" s="8">
        <v>12</v>
      </c>
      <c r="L124" s="8"/>
    </row>
    <row r="125" spans="1:12" x14ac:dyDescent="0.3">
      <c r="A125" s="47"/>
      <c r="B125" s="8"/>
      <c r="C125" s="8" t="e">
        <f>VLOOKUP(B125,'Members Data'!$A$3:$F$365,2,FALSE)</f>
        <v>#N/A</v>
      </c>
      <c r="D125" s="8" t="e">
        <f>VLOOKUP(B125,'Members Data'!$A$3:$F$365,3,FALSE)</f>
        <v>#N/A</v>
      </c>
      <c r="E125" s="8" t="e">
        <f>VLOOKUP(B125,'Members Data'!$A$3:$F$365,4,FALSE)</f>
        <v>#N/A</v>
      </c>
      <c r="F125" s="3" t="str">
        <f t="shared" si="1"/>
        <v/>
      </c>
      <c r="G125" s="8"/>
      <c r="H125" s="8"/>
      <c r="I125" s="8"/>
      <c r="J125" s="8"/>
      <c r="K125" s="8"/>
      <c r="L125" s="8"/>
    </row>
    <row r="126" spans="1:12" x14ac:dyDescent="0.3">
      <c r="A126" s="47"/>
      <c r="B126" s="8"/>
      <c r="C126" s="8" t="e">
        <f>VLOOKUP(B126,'Members Data'!$A$3:$F$365,2,FALSE)</f>
        <v>#N/A</v>
      </c>
      <c r="D126" s="8" t="e">
        <f>VLOOKUP(B126,'Members Data'!$A$3:$F$365,3,FALSE)</f>
        <v>#N/A</v>
      </c>
      <c r="E126" s="8" t="e">
        <f>VLOOKUP(B126,'Members Data'!$A$3:$F$365,4,FALSE)</f>
        <v>#N/A</v>
      </c>
      <c r="F126" s="3" t="str">
        <f t="shared" si="1"/>
        <v/>
      </c>
      <c r="G126" s="8"/>
      <c r="H126" s="8"/>
      <c r="I126" s="8"/>
      <c r="J126" s="8"/>
      <c r="K126" s="8"/>
      <c r="L126" s="8"/>
    </row>
    <row r="127" spans="1:12" x14ac:dyDescent="0.3">
      <c r="A127" s="47"/>
      <c r="B127" s="8"/>
      <c r="C127" s="8" t="e">
        <f>VLOOKUP(B127,'Members Data'!$A$3:$F$365,2,FALSE)</f>
        <v>#N/A</v>
      </c>
      <c r="D127" s="8" t="e">
        <f>VLOOKUP(B127,'Members Data'!$A$3:$F$365,3,FALSE)</f>
        <v>#N/A</v>
      </c>
      <c r="E127" s="8" t="e">
        <f>VLOOKUP(B127,'Members Data'!$A$3:$F$365,4,FALSE)</f>
        <v>#N/A</v>
      </c>
      <c r="F127" s="3" t="str">
        <f t="shared" si="1"/>
        <v/>
      </c>
      <c r="G127" s="8"/>
      <c r="H127" s="8"/>
      <c r="I127" s="8"/>
      <c r="J127" s="8"/>
      <c r="K127" s="8"/>
      <c r="L127" s="8"/>
    </row>
    <row r="128" spans="1:12" x14ac:dyDescent="0.3">
      <c r="A128" s="47"/>
      <c r="B128" s="8"/>
      <c r="C128" s="8" t="e">
        <f>VLOOKUP(B128,'Members Data'!$A$3:$F$365,2,FALSE)</f>
        <v>#N/A</v>
      </c>
      <c r="D128" s="8" t="e">
        <f>VLOOKUP(B128,'Members Data'!$A$3:$F$365,3,FALSE)</f>
        <v>#N/A</v>
      </c>
      <c r="E128" s="8" t="e">
        <f>VLOOKUP(B128,'Members Data'!$A$3:$F$365,4,FALSE)</f>
        <v>#N/A</v>
      </c>
      <c r="F128" s="3" t="str">
        <f t="shared" si="1"/>
        <v/>
      </c>
      <c r="G128" s="8"/>
      <c r="H128" s="8"/>
      <c r="I128" s="8"/>
      <c r="J128" s="8"/>
      <c r="K128" s="8"/>
      <c r="L128" s="8"/>
    </row>
    <row r="129" spans="1:12" x14ac:dyDescent="0.3">
      <c r="A129" s="47"/>
      <c r="B129" s="8"/>
      <c r="C129" s="8" t="e">
        <f>VLOOKUP(B129,'Members Data'!$A$3:$F$365,2,FALSE)</f>
        <v>#N/A</v>
      </c>
      <c r="D129" s="8" t="e">
        <f>VLOOKUP(B129,'Members Data'!$A$3:$F$365,3,FALSE)</f>
        <v>#N/A</v>
      </c>
      <c r="E129" s="8" t="e">
        <f>VLOOKUP(B129,'Members Data'!$A$3:$F$365,4,FALSE)</f>
        <v>#N/A</v>
      </c>
      <c r="F129" s="3" t="str">
        <f t="shared" si="1"/>
        <v/>
      </c>
      <c r="G129" s="8"/>
      <c r="H129" s="8"/>
      <c r="I129" s="8"/>
      <c r="J129" s="8"/>
      <c r="K129" s="8"/>
      <c r="L129" s="8"/>
    </row>
    <row r="130" spans="1:12" x14ac:dyDescent="0.3">
      <c r="A130" s="47"/>
      <c r="B130" s="8"/>
      <c r="C130" s="8" t="e">
        <f>VLOOKUP(B130,'Members Data'!$A$3:$F$365,2,FALSE)</f>
        <v>#N/A</v>
      </c>
      <c r="D130" s="8" t="e">
        <f>VLOOKUP(B130,'Members Data'!$A$3:$F$365,3,FALSE)</f>
        <v>#N/A</v>
      </c>
      <c r="E130" s="8" t="e">
        <f>VLOOKUP(B130,'Members Data'!$A$3:$F$365,4,FALSE)</f>
        <v>#N/A</v>
      </c>
      <c r="F130" s="3" t="str">
        <f t="shared" si="1"/>
        <v/>
      </c>
      <c r="G130" s="8"/>
      <c r="H130" s="8"/>
      <c r="I130" s="8"/>
      <c r="J130" s="8"/>
      <c r="K130" s="8"/>
      <c r="L130" s="8"/>
    </row>
    <row r="131" spans="1:12" x14ac:dyDescent="0.3">
      <c r="A131" s="47"/>
      <c r="B131" s="8"/>
      <c r="C131" s="8" t="e">
        <f>VLOOKUP(B131,'Members Data'!$A$3:$F$365,2,FALSE)</f>
        <v>#N/A</v>
      </c>
      <c r="D131" s="8" t="e">
        <f>VLOOKUP(B131,'Members Data'!$A$3:$F$365,3,FALSE)</f>
        <v>#N/A</v>
      </c>
      <c r="E131" s="8" t="e">
        <f>VLOOKUP(B131,'Members Data'!$A$3:$F$365,4,FALSE)</f>
        <v>#N/A</v>
      </c>
      <c r="F131" s="3" t="str">
        <f t="shared" si="1"/>
        <v/>
      </c>
      <c r="G131" s="8"/>
      <c r="H131" s="8"/>
      <c r="I131" s="8"/>
      <c r="J131" s="8"/>
      <c r="K131" s="8"/>
      <c r="L131" s="8"/>
    </row>
    <row r="132" spans="1:12" x14ac:dyDescent="0.3">
      <c r="A132" s="47"/>
      <c r="B132" s="8"/>
      <c r="C132" s="8" t="e">
        <f>VLOOKUP(B132,'Members Data'!$A$3:$F$365,2,FALSE)</f>
        <v>#N/A</v>
      </c>
      <c r="D132" s="8" t="e">
        <f>VLOOKUP(B132,'Members Data'!$A$3:$F$365,3,FALSE)</f>
        <v>#N/A</v>
      </c>
      <c r="E132" s="8" t="e">
        <f>VLOOKUP(B132,'Members Data'!$A$3:$F$365,4,FALSE)</f>
        <v>#N/A</v>
      </c>
      <c r="F132" s="3" t="str">
        <f t="shared" ref="F132:F195" si="2">LEFT(B132,1)</f>
        <v/>
      </c>
      <c r="G132" s="8"/>
      <c r="H132" s="8"/>
      <c r="I132" s="8"/>
      <c r="J132" s="8"/>
      <c r="K132" s="8"/>
      <c r="L132" s="8"/>
    </row>
    <row r="133" spans="1:12" x14ac:dyDescent="0.3">
      <c r="A133" s="47"/>
      <c r="B133" s="8"/>
      <c r="C133" s="8" t="e">
        <f>VLOOKUP(B133,'Members Data'!$A$3:$F$365,2,FALSE)</f>
        <v>#N/A</v>
      </c>
      <c r="D133" s="8" t="e">
        <f>VLOOKUP(B133,'Members Data'!$A$3:$F$365,3,FALSE)</f>
        <v>#N/A</v>
      </c>
      <c r="E133" s="8" t="e">
        <f>VLOOKUP(B133,'Members Data'!$A$3:$F$365,4,FALSE)</f>
        <v>#N/A</v>
      </c>
      <c r="F133" s="3" t="str">
        <f t="shared" si="2"/>
        <v/>
      </c>
      <c r="G133" s="8"/>
      <c r="H133" s="8"/>
      <c r="I133" s="8"/>
      <c r="J133" s="8"/>
      <c r="K133" s="8"/>
      <c r="L133" s="8"/>
    </row>
    <row r="134" spans="1:12" x14ac:dyDescent="0.3">
      <c r="A134" s="47"/>
      <c r="B134" s="8"/>
      <c r="C134" s="8" t="e">
        <f>VLOOKUP(B134,'Members Data'!$A$3:$F$365,2,FALSE)</f>
        <v>#N/A</v>
      </c>
      <c r="D134" s="8" t="e">
        <f>VLOOKUP(B134,'Members Data'!$A$3:$F$365,3,FALSE)</f>
        <v>#N/A</v>
      </c>
      <c r="E134" s="8" t="e">
        <f>VLOOKUP(B134,'Members Data'!$A$3:$F$365,4,FALSE)</f>
        <v>#N/A</v>
      </c>
      <c r="F134" s="3" t="str">
        <f t="shared" si="2"/>
        <v/>
      </c>
      <c r="G134" s="8"/>
      <c r="H134" s="8"/>
      <c r="I134" s="8"/>
      <c r="J134" s="8"/>
      <c r="K134" s="8"/>
      <c r="L134" s="8"/>
    </row>
    <row r="135" spans="1:12" x14ac:dyDescent="0.3">
      <c r="A135" s="47"/>
      <c r="B135" s="8"/>
      <c r="C135" s="8" t="e">
        <f>VLOOKUP(B135,'Members Data'!$A$3:$F$365,2,FALSE)</f>
        <v>#N/A</v>
      </c>
      <c r="D135" s="8" t="e">
        <f>VLOOKUP(B135,'Members Data'!$A$3:$F$365,3,FALSE)</f>
        <v>#N/A</v>
      </c>
      <c r="E135" s="8" t="e">
        <f>VLOOKUP(B135,'Members Data'!$A$3:$F$365,4,FALSE)</f>
        <v>#N/A</v>
      </c>
      <c r="F135" s="3" t="str">
        <f t="shared" si="2"/>
        <v/>
      </c>
      <c r="G135" s="8"/>
      <c r="H135" s="8"/>
      <c r="I135" s="8"/>
      <c r="J135" s="8"/>
      <c r="K135" s="8"/>
      <c r="L135" s="8"/>
    </row>
    <row r="136" spans="1:12" x14ac:dyDescent="0.3">
      <c r="A136" s="14"/>
      <c r="C136" s="1"/>
      <c r="D136" s="1"/>
      <c r="E136" s="1"/>
      <c r="F136" s="3" t="str">
        <f t="shared" si="2"/>
        <v/>
      </c>
    </row>
    <row r="137" spans="1:12" x14ac:dyDescent="0.3">
      <c r="A137" s="48" t="s">
        <v>45</v>
      </c>
      <c r="B137" s="9" t="s">
        <v>162</v>
      </c>
      <c r="C137" s="9" t="str">
        <f>VLOOKUP(B137,'Members Data'!$A$3:$F$365,2,FALSE)</f>
        <v>Frankie Briers</v>
      </c>
      <c r="D137" s="9">
        <f>VLOOKUP(B137,'Members Data'!$A$3:$F$365,3,FALSE)</f>
        <v>20</v>
      </c>
      <c r="E137" s="9" t="str">
        <f>VLOOKUP(B137,'Members Data'!$A$3:$F$365,4,FALSE)</f>
        <v>Hilin Hynod</v>
      </c>
      <c r="F137" s="3" t="str">
        <f t="shared" si="2"/>
        <v>J</v>
      </c>
      <c r="G137" s="9">
        <v>7</v>
      </c>
      <c r="H137" s="9">
        <v>5</v>
      </c>
      <c r="I137" s="9">
        <v>7</v>
      </c>
      <c r="J137" s="9">
        <v>7</v>
      </c>
      <c r="K137" s="9"/>
      <c r="L137" s="9"/>
    </row>
    <row r="138" spans="1:12" x14ac:dyDescent="0.3">
      <c r="A138" s="48"/>
      <c r="B138" s="9" t="s">
        <v>295</v>
      </c>
      <c r="C138" s="9" t="str">
        <f>VLOOKUP(B138,'Members Data'!$A$3:$F$365,2,FALSE)</f>
        <v>Lacey Haworth</v>
      </c>
      <c r="D138" s="9">
        <f>VLOOKUP(B138,'Members Data'!$A$3:$F$365,3,FALSE)</f>
        <v>59</v>
      </c>
      <c r="E138" s="9" t="str">
        <f>VLOOKUP(B138,'Members Data'!$A$3:$F$365,4,FALSE)</f>
        <v>Jula Golden Halfpenny</v>
      </c>
      <c r="F138" s="3" t="str">
        <f t="shared" si="2"/>
        <v>J</v>
      </c>
      <c r="G138" s="9">
        <v>6</v>
      </c>
      <c r="H138" s="9">
        <v>6</v>
      </c>
      <c r="I138" s="9">
        <v>6</v>
      </c>
      <c r="J138" s="9">
        <v>6</v>
      </c>
      <c r="K138" s="9">
        <v>14</v>
      </c>
      <c r="L138" s="9"/>
    </row>
    <row r="139" spans="1:12" x14ac:dyDescent="0.3">
      <c r="A139" s="48"/>
      <c r="B139" s="9" t="s">
        <v>441</v>
      </c>
      <c r="C139" s="9" t="str">
        <f>VLOOKUP(B139,'Members Data'!$A$3:$F$365,2,FALSE)</f>
        <v>Charlotte Whiteside</v>
      </c>
      <c r="D139" s="9">
        <f>VLOOKUP(B139,'Members Data'!$A$3:$F$365,3,FALSE)</f>
        <v>99</v>
      </c>
      <c r="E139" s="9" t="str">
        <f>VLOOKUP(B139,'Members Data'!$A$3:$F$365,4,FALSE)</f>
        <v>Lucky Charm Lenny</v>
      </c>
      <c r="F139" s="3" t="str">
        <f t="shared" si="2"/>
        <v>J</v>
      </c>
      <c r="G139" s="9">
        <v>5</v>
      </c>
      <c r="H139" s="9">
        <v>4</v>
      </c>
      <c r="I139" s="9">
        <v>5</v>
      </c>
      <c r="J139" s="9"/>
      <c r="K139" s="9">
        <v>12</v>
      </c>
      <c r="L139" s="9"/>
    </row>
    <row r="140" spans="1:12" x14ac:dyDescent="0.3">
      <c r="A140" s="48"/>
      <c r="B140" s="9"/>
      <c r="C140" s="9" t="e">
        <f>VLOOKUP(B140,'Members Data'!$A$3:$F$365,2,FALSE)</f>
        <v>#N/A</v>
      </c>
      <c r="D140" s="9" t="e">
        <f>VLOOKUP(B140,'Members Data'!$A$3:$F$365,3,FALSE)</f>
        <v>#N/A</v>
      </c>
      <c r="E140" s="9" t="e">
        <f>VLOOKUP(B140,'Members Data'!$A$3:$F$365,4,FALSE)</f>
        <v>#N/A</v>
      </c>
      <c r="F140" s="3" t="str">
        <f t="shared" si="2"/>
        <v/>
      </c>
      <c r="G140" s="9"/>
      <c r="H140" s="9"/>
      <c r="I140" s="9"/>
      <c r="J140" s="9"/>
      <c r="K140" s="9"/>
      <c r="L140" s="9"/>
    </row>
    <row r="141" spans="1:12" x14ac:dyDescent="0.3">
      <c r="A141" s="48"/>
      <c r="B141" s="9"/>
      <c r="C141" s="9" t="e">
        <f>VLOOKUP(B141,'Members Data'!$A$3:$F$365,2,FALSE)</f>
        <v>#N/A</v>
      </c>
      <c r="D141" s="9" t="e">
        <f>VLOOKUP(B141,'Members Data'!$A$3:$F$365,3,FALSE)</f>
        <v>#N/A</v>
      </c>
      <c r="E141" s="9" t="e">
        <f>VLOOKUP(B141,'Members Data'!$A$3:$F$365,4,FALSE)</f>
        <v>#N/A</v>
      </c>
      <c r="F141" s="3" t="str">
        <f t="shared" si="2"/>
        <v/>
      </c>
      <c r="G141" s="9"/>
      <c r="H141" s="9"/>
      <c r="I141" s="9"/>
      <c r="J141" s="9"/>
      <c r="K141" s="9"/>
      <c r="L141" s="9"/>
    </row>
    <row r="142" spans="1:12" x14ac:dyDescent="0.3">
      <c r="A142" s="48"/>
      <c r="B142" s="9"/>
      <c r="C142" s="9" t="e">
        <f>VLOOKUP(B142,'Members Data'!$A$3:$F$365,2,FALSE)</f>
        <v>#N/A</v>
      </c>
      <c r="D142" s="9" t="e">
        <f>VLOOKUP(B142,'Members Data'!$A$3:$F$365,3,FALSE)</f>
        <v>#N/A</v>
      </c>
      <c r="E142" s="9" t="e">
        <f>VLOOKUP(B142,'Members Data'!$A$3:$F$365,4,FALSE)</f>
        <v>#N/A</v>
      </c>
      <c r="F142" s="3" t="str">
        <f t="shared" si="2"/>
        <v/>
      </c>
      <c r="G142" s="9"/>
      <c r="H142" s="9"/>
      <c r="I142" s="9"/>
      <c r="J142" s="9"/>
      <c r="K142" s="9"/>
      <c r="L142" s="9"/>
    </row>
    <row r="143" spans="1:12" x14ac:dyDescent="0.3">
      <c r="A143" s="48"/>
      <c r="B143" s="9"/>
      <c r="C143" s="9" t="e">
        <f>VLOOKUP(B143,'Members Data'!$A$3:$F$365,2,FALSE)</f>
        <v>#N/A</v>
      </c>
      <c r="D143" s="9" t="e">
        <f>VLOOKUP(B143,'Members Data'!$A$3:$F$365,3,FALSE)</f>
        <v>#N/A</v>
      </c>
      <c r="E143" s="9" t="e">
        <f>VLOOKUP(B143,'Members Data'!$A$3:$F$365,4,FALSE)</f>
        <v>#N/A</v>
      </c>
      <c r="F143" s="3" t="str">
        <f t="shared" si="2"/>
        <v/>
      </c>
      <c r="G143" s="9"/>
      <c r="H143" s="9"/>
      <c r="I143" s="9"/>
      <c r="J143" s="9"/>
      <c r="K143" s="9"/>
      <c r="L143" s="9"/>
    </row>
    <row r="144" spans="1:12" x14ac:dyDescent="0.3">
      <c r="A144" s="48"/>
      <c r="B144" s="9"/>
      <c r="C144" s="9" t="e">
        <f>VLOOKUP(B144,'Members Data'!$A$3:$F$365,2,FALSE)</f>
        <v>#N/A</v>
      </c>
      <c r="D144" s="9" t="e">
        <f>VLOOKUP(B144,'Members Data'!$A$3:$F$365,3,FALSE)</f>
        <v>#N/A</v>
      </c>
      <c r="E144" s="9" t="e">
        <f>VLOOKUP(B144,'Members Data'!$A$3:$F$365,4,FALSE)</f>
        <v>#N/A</v>
      </c>
      <c r="F144" s="3" t="str">
        <f t="shared" si="2"/>
        <v/>
      </c>
      <c r="G144" s="9"/>
      <c r="H144" s="9"/>
      <c r="I144" s="9"/>
      <c r="J144" s="9"/>
      <c r="K144" s="9"/>
      <c r="L144" s="9"/>
    </row>
    <row r="145" spans="1:12" x14ac:dyDescent="0.3">
      <c r="A145" s="48"/>
      <c r="B145" s="9"/>
      <c r="C145" s="9" t="e">
        <f>VLOOKUP(B145,'Members Data'!$A$3:$F$365,2,FALSE)</f>
        <v>#N/A</v>
      </c>
      <c r="D145" s="9" t="e">
        <f>VLOOKUP(B145,'Members Data'!$A$3:$F$365,3,FALSE)</f>
        <v>#N/A</v>
      </c>
      <c r="E145" s="9" t="e">
        <f>VLOOKUP(B145,'Members Data'!$A$3:$F$365,4,FALSE)</f>
        <v>#N/A</v>
      </c>
      <c r="F145" s="3" t="str">
        <f t="shared" si="2"/>
        <v/>
      </c>
      <c r="G145" s="9"/>
      <c r="H145" s="9"/>
      <c r="I145" s="9"/>
      <c r="J145" s="9"/>
      <c r="K145" s="9"/>
      <c r="L145" s="9"/>
    </row>
    <row r="146" spans="1:12" x14ac:dyDescent="0.3">
      <c r="A146" s="48"/>
      <c r="B146" s="9"/>
      <c r="C146" s="9" t="e">
        <f>VLOOKUP(B146,'Members Data'!$A$3:$F$365,2,FALSE)</f>
        <v>#N/A</v>
      </c>
      <c r="D146" s="9" t="e">
        <f>VLOOKUP(B146,'Members Data'!$A$3:$F$365,3,FALSE)</f>
        <v>#N/A</v>
      </c>
      <c r="E146" s="9" t="e">
        <f>VLOOKUP(B146,'Members Data'!$A$3:$F$365,4,FALSE)</f>
        <v>#N/A</v>
      </c>
      <c r="F146" s="3" t="str">
        <f t="shared" si="2"/>
        <v/>
      </c>
      <c r="G146" s="9"/>
      <c r="H146" s="9"/>
      <c r="I146" s="9"/>
      <c r="J146" s="9"/>
      <c r="K146" s="9"/>
      <c r="L146" s="9"/>
    </row>
    <row r="147" spans="1:12" x14ac:dyDescent="0.3">
      <c r="A147" s="48"/>
      <c r="B147" s="9"/>
      <c r="C147" s="9" t="e">
        <f>VLOOKUP(B147,'Members Data'!$A$3:$F$365,2,FALSE)</f>
        <v>#N/A</v>
      </c>
      <c r="D147" s="9" t="e">
        <f>VLOOKUP(B147,'Members Data'!$A$3:$F$365,3,FALSE)</f>
        <v>#N/A</v>
      </c>
      <c r="E147" s="9" t="e">
        <f>VLOOKUP(B147,'Members Data'!$A$3:$F$365,4,FALSE)</f>
        <v>#N/A</v>
      </c>
      <c r="F147" s="3" t="str">
        <f t="shared" si="2"/>
        <v/>
      </c>
      <c r="G147" s="9"/>
      <c r="H147" s="9"/>
      <c r="I147" s="9"/>
      <c r="J147" s="9"/>
      <c r="K147" s="9"/>
      <c r="L147" s="9"/>
    </row>
    <row r="148" spans="1:12" x14ac:dyDescent="0.3">
      <c r="A148" s="48"/>
      <c r="B148" s="9"/>
      <c r="C148" s="9" t="e">
        <f>VLOOKUP(B148,'Members Data'!$A$3:$F$365,2,FALSE)</f>
        <v>#N/A</v>
      </c>
      <c r="D148" s="9" t="e">
        <f>VLOOKUP(B148,'Members Data'!$A$3:$F$365,3,FALSE)</f>
        <v>#N/A</v>
      </c>
      <c r="E148" s="9" t="e">
        <f>VLOOKUP(B148,'Members Data'!$A$3:$F$365,4,FALSE)</f>
        <v>#N/A</v>
      </c>
      <c r="F148" s="3" t="str">
        <f t="shared" si="2"/>
        <v/>
      </c>
      <c r="G148" s="9"/>
      <c r="H148" s="9"/>
      <c r="I148" s="9"/>
      <c r="J148" s="9"/>
      <c r="K148" s="9"/>
      <c r="L148" s="9"/>
    </row>
    <row r="149" spans="1:12" x14ac:dyDescent="0.3">
      <c r="A149" s="48"/>
      <c r="B149" s="9"/>
      <c r="C149" s="9" t="e">
        <f>VLOOKUP(B149,'Members Data'!$A$3:$F$365,2,FALSE)</f>
        <v>#N/A</v>
      </c>
      <c r="D149" s="9" t="e">
        <f>VLOOKUP(B149,'Members Data'!$A$3:$F$365,3,FALSE)</f>
        <v>#N/A</v>
      </c>
      <c r="E149" s="9" t="e">
        <f>VLOOKUP(B149,'Members Data'!$A$3:$F$365,4,FALSE)</f>
        <v>#N/A</v>
      </c>
      <c r="F149" s="3" t="str">
        <f t="shared" si="2"/>
        <v/>
      </c>
      <c r="G149" s="9"/>
      <c r="H149" s="9"/>
      <c r="I149" s="9"/>
      <c r="J149" s="9"/>
      <c r="K149" s="9"/>
      <c r="L149" s="9"/>
    </row>
    <row r="150" spans="1:12" x14ac:dyDescent="0.3">
      <c r="A150" s="48"/>
      <c r="B150" s="9"/>
      <c r="C150" s="9" t="e">
        <f>VLOOKUP(B150,'Members Data'!$A$3:$F$365,2,FALSE)</f>
        <v>#N/A</v>
      </c>
      <c r="D150" s="9" t="e">
        <f>VLOOKUP(B150,'Members Data'!$A$3:$F$365,3,FALSE)</f>
        <v>#N/A</v>
      </c>
      <c r="E150" s="9" t="e">
        <f>VLOOKUP(B150,'Members Data'!$A$3:$F$365,4,FALSE)</f>
        <v>#N/A</v>
      </c>
      <c r="F150" s="3" t="str">
        <f t="shared" si="2"/>
        <v/>
      </c>
      <c r="G150" s="9"/>
      <c r="H150" s="9"/>
      <c r="I150" s="9"/>
      <c r="J150" s="9"/>
      <c r="K150" s="9"/>
      <c r="L150" s="9"/>
    </row>
    <row r="151" spans="1:12" x14ac:dyDescent="0.3">
      <c r="A151" s="48"/>
      <c r="B151" s="9"/>
      <c r="C151" s="9" t="e">
        <f>VLOOKUP(B151,'Members Data'!$A$3:$F$365,2,FALSE)</f>
        <v>#N/A</v>
      </c>
      <c r="D151" s="9" t="e">
        <f>VLOOKUP(B151,'Members Data'!$A$3:$F$365,3,FALSE)</f>
        <v>#N/A</v>
      </c>
      <c r="E151" s="9" t="e">
        <f>VLOOKUP(B151,'Members Data'!$A$3:$F$365,4,FALSE)</f>
        <v>#N/A</v>
      </c>
      <c r="F151" s="3" t="str">
        <f t="shared" si="2"/>
        <v/>
      </c>
      <c r="G151" s="9"/>
      <c r="H151" s="9"/>
      <c r="I151" s="9"/>
      <c r="J151" s="9"/>
      <c r="K151" s="9"/>
      <c r="L151" s="9"/>
    </row>
    <row r="152" spans="1:12" x14ac:dyDescent="0.3">
      <c r="A152" s="48"/>
      <c r="B152" s="9"/>
      <c r="C152" s="9" t="e">
        <f>VLOOKUP(B152,'Members Data'!$A$3:$F$365,2,FALSE)</f>
        <v>#N/A</v>
      </c>
      <c r="D152" s="9" t="e">
        <f>VLOOKUP(B152,'Members Data'!$A$3:$F$365,3,FALSE)</f>
        <v>#N/A</v>
      </c>
      <c r="E152" s="9" t="e">
        <f>VLOOKUP(B152,'Members Data'!$A$3:$F$365,4,FALSE)</f>
        <v>#N/A</v>
      </c>
      <c r="F152" s="3" t="str">
        <f t="shared" si="2"/>
        <v/>
      </c>
      <c r="G152" s="9"/>
      <c r="H152" s="9"/>
      <c r="I152" s="9"/>
      <c r="J152" s="9"/>
      <c r="K152" s="9"/>
      <c r="L152" s="9"/>
    </row>
    <row r="153" spans="1:12" x14ac:dyDescent="0.3">
      <c r="A153" s="48"/>
      <c r="B153" s="9"/>
      <c r="C153" s="9" t="e">
        <f>VLOOKUP(B153,'Members Data'!$A$3:$F$365,2,FALSE)</f>
        <v>#N/A</v>
      </c>
      <c r="D153" s="9" t="e">
        <f>VLOOKUP(B153,'Members Data'!$A$3:$F$365,3,FALSE)</f>
        <v>#N/A</v>
      </c>
      <c r="E153" s="9" t="e">
        <f>VLOOKUP(B153,'Members Data'!$A$3:$F$365,4,FALSE)</f>
        <v>#N/A</v>
      </c>
      <c r="F153" s="3" t="str">
        <f t="shared" si="2"/>
        <v/>
      </c>
      <c r="G153" s="9"/>
      <c r="H153" s="9"/>
      <c r="I153" s="9"/>
      <c r="J153" s="9"/>
      <c r="K153" s="9"/>
      <c r="L153" s="9"/>
    </row>
    <row r="154" spans="1:12" x14ac:dyDescent="0.3">
      <c r="A154" s="48"/>
      <c r="B154" s="9"/>
      <c r="C154" s="9" t="e">
        <f>VLOOKUP(B154,'Members Data'!$A$3:$F$365,2,FALSE)</f>
        <v>#N/A</v>
      </c>
      <c r="D154" s="9" t="e">
        <f>VLOOKUP(B154,'Members Data'!$A$3:$F$365,3,FALSE)</f>
        <v>#N/A</v>
      </c>
      <c r="E154" s="9" t="e">
        <f>VLOOKUP(B154,'Members Data'!$A$3:$F$365,4,FALSE)</f>
        <v>#N/A</v>
      </c>
      <c r="F154" s="3" t="str">
        <f t="shared" si="2"/>
        <v/>
      </c>
      <c r="G154" s="9"/>
      <c r="H154" s="9"/>
      <c r="I154" s="9"/>
      <c r="J154" s="9"/>
      <c r="K154" s="9"/>
      <c r="L154" s="9"/>
    </row>
    <row r="155" spans="1:12" x14ac:dyDescent="0.3">
      <c r="A155" s="48"/>
      <c r="B155" s="9"/>
      <c r="C155" s="9" t="e">
        <f>VLOOKUP(B155,'Members Data'!$A$3:$F$365,2,FALSE)</f>
        <v>#N/A</v>
      </c>
      <c r="D155" s="9" t="e">
        <f>VLOOKUP(B155,'Members Data'!$A$3:$F$365,3,FALSE)</f>
        <v>#N/A</v>
      </c>
      <c r="E155" s="9" t="e">
        <f>VLOOKUP(B155,'Members Data'!$A$3:$F$365,4,FALSE)</f>
        <v>#N/A</v>
      </c>
      <c r="F155" s="3" t="str">
        <f t="shared" si="2"/>
        <v/>
      </c>
      <c r="G155" s="9"/>
      <c r="H155" s="9"/>
      <c r="I155" s="9"/>
      <c r="J155" s="9"/>
      <c r="K155" s="9"/>
      <c r="L155" s="9"/>
    </row>
    <row r="156" spans="1:12" x14ac:dyDescent="0.3">
      <c r="A156" s="48"/>
      <c r="B156" s="9"/>
      <c r="C156" s="9" t="e">
        <f>VLOOKUP(B156,'Members Data'!$A$3:$F$365,2,FALSE)</f>
        <v>#N/A</v>
      </c>
      <c r="D156" s="9" t="e">
        <f>VLOOKUP(B156,'Members Data'!$A$3:$F$365,3,FALSE)</f>
        <v>#N/A</v>
      </c>
      <c r="E156" s="9" t="e">
        <f>VLOOKUP(B156,'Members Data'!$A$3:$F$365,4,FALSE)</f>
        <v>#N/A</v>
      </c>
      <c r="F156" s="3" t="str">
        <f t="shared" si="2"/>
        <v/>
      </c>
      <c r="G156" s="9"/>
      <c r="H156" s="9"/>
      <c r="I156" s="9"/>
      <c r="J156" s="9"/>
      <c r="K156" s="9"/>
      <c r="L156" s="9"/>
    </row>
    <row r="157" spans="1:12" x14ac:dyDescent="0.3">
      <c r="A157" s="48"/>
      <c r="B157" s="9"/>
      <c r="C157" s="9" t="e">
        <f>VLOOKUP(B157,'Members Data'!$A$3:$F$365,2,FALSE)</f>
        <v>#N/A</v>
      </c>
      <c r="D157" s="9" t="e">
        <f>VLOOKUP(B157,'Members Data'!$A$3:$F$365,3,FALSE)</f>
        <v>#N/A</v>
      </c>
      <c r="E157" s="9" t="e">
        <f>VLOOKUP(B157,'Members Data'!$A$3:$F$365,4,FALSE)</f>
        <v>#N/A</v>
      </c>
      <c r="F157" s="3" t="str">
        <f t="shared" si="2"/>
        <v/>
      </c>
      <c r="G157" s="9"/>
      <c r="H157" s="9"/>
      <c r="I157" s="9"/>
      <c r="J157" s="9"/>
      <c r="K157" s="9"/>
      <c r="L157" s="9"/>
    </row>
    <row r="158" spans="1:12" x14ac:dyDescent="0.3">
      <c r="A158" s="14"/>
      <c r="C158" s="1"/>
      <c r="D158" s="1"/>
      <c r="E158" s="1"/>
      <c r="F158" s="3" t="str">
        <f t="shared" si="2"/>
        <v/>
      </c>
    </row>
    <row r="159" spans="1:12" x14ac:dyDescent="0.3">
      <c r="A159" s="49" t="s">
        <v>46</v>
      </c>
      <c r="B159" s="10" t="s">
        <v>169</v>
      </c>
      <c r="C159" s="10" t="str">
        <f>VLOOKUP(B159,'Members Data'!$A$3:$F$365,2,FALSE)</f>
        <v>Arlia Eastwood</v>
      </c>
      <c r="D159" s="10">
        <f>VLOOKUP(B159,'Members Data'!$A$3:$F$365,3,FALSE)</f>
        <v>22</v>
      </c>
      <c r="E159" s="10" t="str">
        <f>VLOOKUP(B159,'Members Data'!$A$3:$F$365,4,FALSE)</f>
        <v>Cosford Derron</v>
      </c>
      <c r="F159" s="3" t="str">
        <f t="shared" si="2"/>
        <v>J</v>
      </c>
      <c r="G159" s="10">
        <v>7</v>
      </c>
      <c r="H159" s="10">
        <v>6</v>
      </c>
      <c r="I159" s="10">
        <v>4</v>
      </c>
      <c r="J159" s="10">
        <v>7</v>
      </c>
      <c r="K159" s="10">
        <v>14</v>
      </c>
      <c r="L159" s="10"/>
    </row>
    <row r="160" spans="1:12" x14ac:dyDescent="0.3">
      <c r="A160" s="49"/>
      <c r="B160" s="10" t="s">
        <v>388</v>
      </c>
      <c r="C160" s="10" t="str">
        <f>VLOOKUP(B160,'Members Data'!$A$3:$F$365,2,FALSE)</f>
        <v>Millie Cure</v>
      </c>
      <c r="D160" s="10">
        <f>VLOOKUP(B160,'Members Data'!$A$3:$F$365,3,FALSE)</f>
        <v>85</v>
      </c>
      <c r="E160" s="10" t="str">
        <f>VLOOKUP(B160,'Members Data'!$A$3:$F$365,4,FALSE)</f>
        <v>Birchmoor Drover</v>
      </c>
      <c r="F160" s="3" t="str">
        <f t="shared" si="2"/>
        <v>J</v>
      </c>
      <c r="G160" s="10">
        <v>6</v>
      </c>
      <c r="H160" s="10"/>
      <c r="I160" s="10"/>
      <c r="J160" s="10"/>
      <c r="K160" s="10"/>
      <c r="L160" s="10"/>
    </row>
    <row r="161" spans="1:12" x14ac:dyDescent="0.3">
      <c r="A161" s="49"/>
      <c r="B161" s="10" t="s">
        <v>432</v>
      </c>
      <c r="C161" s="10" t="str">
        <f>VLOOKUP(B161,'Members Data'!$A$3:$F$365,2,FALSE)</f>
        <v>Penelope Rae Dale</v>
      </c>
      <c r="D161" s="10">
        <f>VLOOKUP(B161,'Members Data'!$A$3:$F$365,3,FALSE)</f>
        <v>97</v>
      </c>
      <c r="E161" s="10" t="str">
        <f>VLOOKUP(B161,'Members Data'!$A$3:$F$365,4,FALSE)</f>
        <v>Thistledown The Special One</v>
      </c>
      <c r="F161" s="3" t="str">
        <f t="shared" si="2"/>
        <v>J</v>
      </c>
      <c r="G161" s="10">
        <v>5</v>
      </c>
      <c r="H161" s="10"/>
      <c r="I161" s="10"/>
      <c r="J161" s="10"/>
      <c r="K161" s="10"/>
      <c r="L161" s="10"/>
    </row>
    <row r="162" spans="1:12" x14ac:dyDescent="0.3">
      <c r="A162" s="49"/>
      <c r="B162" s="10" t="s">
        <v>144</v>
      </c>
      <c r="C162" s="10" t="str">
        <f>VLOOKUP(B162,'Members Data'!$A$3:$F$365,2,FALSE)</f>
        <v>Alyssia Jones</v>
      </c>
      <c r="D162" s="10">
        <f>VLOOKUP(B162,'Members Data'!$A$3:$F$365,3,FALSE)</f>
        <v>15</v>
      </c>
      <c r="E162" s="10" t="str">
        <f>VLOOKUP(B162,'Members Data'!$A$3:$F$365,4,FALSE)</f>
        <v>Thistledown Bonnie Prince</v>
      </c>
      <c r="F162" s="3" t="str">
        <f t="shared" si="2"/>
        <v>J</v>
      </c>
      <c r="G162" s="10">
        <v>4</v>
      </c>
      <c r="H162" s="10">
        <v>7</v>
      </c>
      <c r="I162" s="10">
        <v>6</v>
      </c>
      <c r="J162" s="10"/>
      <c r="K162" s="10">
        <v>12</v>
      </c>
      <c r="L162" s="10"/>
    </row>
    <row r="163" spans="1:12" x14ac:dyDescent="0.3">
      <c r="A163" s="49"/>
      <c r="B163" s="10" t="s">
        <v>101</v>
      </c>
      <c r="C163" s="10" t="str">
        <f>VLOOKUP(B163,'Members Data'!$A$3:$F$365,2,FALSE)</f>
        <v>Vienna Beau Bowen-Price</v>
      </c>
      <c r="D163" s="10">
        <f>VLOOKUP(B163,'Members Data'!$A$3:$F$365,3,FALSE)</f>
        <v>2</v>
      </c>
      <c r="E163" s="10" t="str">
        <f>VLOOKUP(B163,'Members Data'!$A$3:$F$365,4,FALSE)</f>
        <v>Manhatton Flower Girl</v>
      </c>
      <c r="F163" s="3" t="str">
        <f t="shared" si="2"/>
        <v>J</v>
      </c>
      <c r="G163" s="10">
        <v>3</v>
      </c>
      <c r="H163" s="10"/>
      <c r="I163" s="10"/>
      <c r="J163" s="10"/>
      <c r="K163" s="10"/>
      <c r="L163" s="10"/>
    </row>
    <row r="164" spans="1:12" x14ac:dyDescent="0.3">
      <c r="A164" s="49"/>
      <c r="B164" s="10" t="s">
        <v>210</v>
      </c>
      <c r="C164" s="10" t="str">
        <f>VLOOKUP(B164,'Members Data'!$A$3:$F$365,2,FALSE)</f>
        <v>Antonia Ferrari-Topping</v>
      </c>
      <c r="D164" s="10">
        <f>VLOOKUP(B164,'Members Data'!$A$3:$F$365,3,FALSE)</f>
        <v>33</v>
      </c>
      <c r="E164" s="10" t="str">
        <f>VLOOKUP(B164,'Members Data'!$A$3:$F$365,4,FALSE)</f>
        <v>Wilcrick Sailor Boy</v>
      </c>
      <c r="F164" s="3" t="str">
        <f t="shared" si="2"/>
        <v>J</v>
      </c>
      <c r="G164" s="10">
        <v>2</v>
      </c>
      <c r="H164" s="10">
        <v>5</v>
      </c>
      <c r="I164" s="10">
        <v>2</v>
      </c>
      <c r="J164" s="10">
        <v>3</v>
      </c>
      <c r="K164" s="10"/>
      <c r="L164" s="10"/>
    </row>
    <row r="165" spans="1:12" x14ac:dyDescent="0.3">
      <c r="A165" s="49"/>
      <c r="B165" s="10" t="s">
        <v>510</v>
      </c>
      <c r="C165" s="10" t="str">
        <f>VLOOKUP(B165,'Members Data'!$A$3:$F$365,2,FALSE)</f>
        <v>Jessielea Winston</v>
      </c>
      <c r="D165" s="10">
        <f>VLOOKUP(B165,'Members Data'!$A$3:$F$365,3,FALSE)</f>
        <v>8</v>
      </c>
      <c r="E165" s="10" t="str">
        <f>VLOOKUP(B165,'Members Data'!$A$3:$F$365,4,FALSE)</f>
        <v>Julimar Caviler</v>
      </c>
      <c r="F165" s="3" t="str">
        <f t="shared" si="2"/>
        <v>J</v>
      </c>
      <c r="G165" s="10">
        <v>1</v>
      </c>
      <c r="H165" s="10">
        <v>2</v>
      </c>
      <c r="I165" s="10"/>
      <c r="J165" s="10"/>
      <c r="K165" s="10">
        <v>6</v>
      </c>
      <c r="L165" s="10"/>
    </row>
    <row r="166" spans="1:12" x14ac:dyDescent="0.3">
      <c r="A166" s="49"/>
      <c r="B166" s="10" t="s">
        <v>252</v>
      </c>
      <c r="C166" s="10" t="str">
        <f>VLOOKUP(B166,'Members Data'!$A$3:$F$365,2,FALSE)</f>
        <v>Lily Hume</v>
      </c>
      <c r="D166" s="10">
        <f>VLOOKUP(B166,'Members Data'!$A$3:$F$365,3,FALSE)</f>
        <v>45</v>
      </c>
      <c r="E166" s="10" t="str">
        <f>VLOOKUP(B166,'Members Data'!$A$3:$F$365,4,FALSE)</f>
        <v>Popsters Timeout</v>
      </c>
      <c r="F166" s="3" t="str">
        <f t="shared" si="2"/>
        <v>J</v>
      </c>
      <c r="G166" s="10">
        <v>1</v>
      </c>
      <c r="H166" s="10">
        <v>4</v>
      </c>
      <c r="I166" s="10">
        <v>3</v>
      </c>
      <c r="J166" s="10">
        <v>6</v>
      </c>
      <c r="K166" s="10">
        <v>8</v>
      </c>
      <c r="L166" s="10"/>
    </row>
    <row r="167" spans="1:12" x14ac:dyDescent="0.3">
      <c r="A167" s="49"/>
      <c r="B167" s="10" t="s">
        <v>646</v>
      </c>
      <c r="C167" s="10" t="str">
        <f>VLOOKUP(B167,'Members Data'!$A$3:$F$365,2,FALSE)</f>
        <v>Vienna Beau Bowen-Price</v>
      </c>
      <c r="D167" s="10">
        <f>VLOOKUP(B167,'Members Data'!$A$3:$F$365,3,FALSE)</f>
        <v>2</v>
      </c>
      <c r="E167" s="10" t="str">
        <f>VLOOKUP(B167,'Members Data'!$A$3:$F$365,4,FALSE)</f>
        <v>Flashleys Byzantium</v>
      </c>
      <c r="F167" s="3" t="str">
        <f t="shared" si="2"/>
        <v>j</v>
      </c>
      <c r="G167" s="10"/>
      <c r="H167" s="10">
        <v>5</v>
      </c>
      <c r="I167" s="10"/>
      <c r="J167" s="10"/>
      <c r="K167" s="10"/>
      <c r="L167" s="10"/>
    </row>
    <row r="168" spans="1:12" x14ac:dyDescent="0.3">
      <c r="A168" s="49"/>
      <c r="B168" s="10" t="s">
        <v>698</v>
      </c>
      <c r="C168" s="10" t="str">
        <f>VLOOKUP(B168,'Members Data'!$A$3:$F$365,2,FALSE)</f>
        <v>Alice Hartenfeld</v>
      </c>
      <c r="D168" s="10">
        <f>VLOOKUP(B168,'Members Data'!$A$3:$F$365,3,FALSE)</f>
        <v>154</v>
      </c>
      <c r="E168" s="10" t="str">
        <f>VLOOKUP(B168,'Members Data'!$A$3:$F$365,4,FALSE)</f>
        <v>Brynseion Meiron</v>
      </c>
      <c r="F168" s="3" t="str">
        <f t="shared" si="2"/>
        <v>j</v>
      </c>
      <c r="G168" s="10"/>
      <c r="H168" s="10"/>
      <c r="I168" s="10">
        <v>7</v>
      </c>
      <c r="J168" s="10"/>
      <c r="K168" s="10"/>
      <c r="L168" s="10"/>
    </row>
    <row r="169" spans="1:12" x14ac:dyDescent="0.3">
      <c r="A169" s="49"/>
      <c r="B169" s="10" t="s">
        <v>699</v>
      </c>
      <c r="C169" s="10" t="str">
        <f>VLOOKUP(B169,'Members Data'!$A$3:$F$365,2,FALSE)</f>
        <v>Alexia Lilley</v>
      </c>
      <c r="D169" s="10">
        <f>VLOOKUP(B169,'Members Data'!$A$3:$F$365,3,FALSE)</f>
        <v>153</v>
      </c>
      <c r="E169" s="10" t="str">
        <f>VLOOKUP(B169,'Members Data'!$A$3:$F$365,4,FALSE)</f>
        <v>Colby Grandeur</v>
      </c>
      <c r="F169" s="3" t="str">
        <f t="shared" si="2"/>
        <v>j</v>
      </c>
      <c r="G169" s="10"/>
      <c r="H169" s="10"/>
      <c r="I169" s="10">
        <v>5</v>
      </c>
      <c r="J169" s="10"/>
      <c r="K169" s="10"/>
      <c r="L169" s="10"/>
    </row>
    <row r="170" spans="1:12" x14ac:dyDescent="0.3">
      <c r="A170" s="49"/>
      <c r="B170" s="10" t="s">
        <v>726</v>
      </c>
      <c r="C170" s="10" t="str">
        <f>VLOOKUP(B170,'Members Data'!$A$3:$F$365,2,FALSE)</f>
        <v>Penelope Rae Dale</v>
      </c>
      <c r="D170" s="10">
        <f>VLOOKUP(B170,'Members Data'!$A$3:$F$365,3,FALSE)</f>
        <v>97</v>
      </c>
      <c r="E170" s="10" t="str">
        <f>VLOOKUP(B170,'Members Data'!$A$3:$F$365,4,FALSE)</f>
        <v xml:space="preserve">special delivery </v>
      </c>
      <c r="F170" s="3" t="str">
        <f t="shared" si="2"/>
        <v>j</v>
      </c>
      <c r="G170" s="10"/>
      <c r="H170" s="10"/>
      <c r="I170" s="10"/>
      <c r="J170" s="10">
        <v>5</v>
      </c>
      <c r="K170" s="10"/>
      <c r="L170" s="10"/>
    </row>
    <row r="171" spans="1:12" x14ac:dyDescent="0.3">
      <c r="A171" s="49"/>
      <c r="B171" s="10" t="s">
        <v>727</v>
      </c>
      <c r="C171" s="10" t="str">
        <f>VLOOKUP(B171,'Members Data'!$A$3:$F$365,2,FALSE)</f>
        <v>Vienna Beau Bowen-Price</v>
      </c>
      <c r="D171" s="10">
        <f>VLOOKUP(B171,'Members Data'!$A$3:$F$365,3,FALSE)</f>
        <v>2</v>
      </c>
      <c r="E171" s="10" t="str">
        <f>VLOOKUP(B171,'Members Data'!$A$3:$F$365,4,FALSE)</f>
        <v>Moortown Warrior</v>
      </c>
      <c r="F171" s="3" t="str">
        <f t="shared" si="2"/>
        <v>j</v>
      </c>
      <c r="G171" s="10"/>
      <c r="H171" s="10"/>
      <c r="I171" s="10"/>
      <c r="J171" s="10">
        <v>4</v>
      </c>
      <c r="K171" s="10"/>
      <c r="L171" s="10"/>
    </row>
    <row r="172" spans="1:12" x14ac:dyDescent="0.3">
      <c r="A172" s="49"/>
      <c r="B172" s="10" t="s">
        <v>728</v>
      </c>
      <c r="C172" s="10" t="str">
        <f>VLOOKUP(B172,'Members Data'!$A$3:$F$365,2,FALSE)</f>
        <v>Charlotte Whiteside</v>
      </c>
      <c r="D172" s="10">
        <f>VLOOKUP(B172,'Members Data'!$A$3:$F$365,3,FALSE)</f>
        <v>99</v>
      </c>
      <c r="E172" s="10" t="str">
        <f>VLOOKUP(B172,'Members Data'!$A$3:$F$365,4,FALSE)</f>
        <v>Lucky Charm Lenny</v>
      </c>
      <c r="F172" s="3" t="str">
        <f t="shared" si="2"/>
        <v>j</v>
      </c>
      <c r="G172" s="10"/>
      <c r="H172" s="10"/>
      <c r="I172" s="10"/>
      <c r="J172" s="10">
        <v>1</v>
      </c>
      <c r="K172" s="10">
        <v>10</v>
      </c>
      <c r="L172" s="10"/>
    </row>
    <row r="173" spans="1:12" x14ac:dyDescent="0.3">
      <c r="A173" s="49"/>
      <c r="B173" s="10"/>
      <c r="C173" s="10" t="e">
        <f>VLOOKUP(B173,'Members Data'!$A$3:$F$365,2,FALSE)</f>
        <v>#N/A</v>
      </c>
      <c r="D173" s="10" t="e">
        <f>VLOOKUP(B173,'Members Data'!$A$3:$F$365,3,FALSE)</f>
        <v>#N/A</v>
      </c>
      <c r="E173" s="10" t="e">
        <f>VLOOKUP(B173,'Members Data'!$A$3:$F$365,4,FALSE)</f>
        <v>#N/A</v>
      </c>
      <c r="F173" s="3" t="str">
        <f t="shared" si="2"/>
        <v/>
      </c>
      <c r="G173" s="10"/>
      <c r="H173" s="10"/>
      <c r="I173" s="10"/>
      <c r="J173" s="10"/>
      <c r="K173" s="10"/>
      <c r="L173" s="10"/>
    </row>
    <row r="174" spans="1:12" x14ac:dyDescent="0.3">
      <c r="A174" s="49"/>
      <c r="B174" s="10"/>
      <c r="C174" s="10" t="e">
        <f>VLOOKUP(B174,'Members Data'!$A$3:$F$365,2,FALSE)</f>
        <v>#N/A</v>
      </c>
      <c r="D174" s="10" t="e">
        <f>VLOOKUP(B174,'Members Data'!$A$3:$F$365,3,FALSE)</f>
        <v>#N/A</v>
      </c>
      <c r="E174" s="10" t="e">
        <f>VLOOKUP(B174,'Members Data'!$A$3:$F$365,4,FALSE)</f>
        <v>#N/A</v>
      </c>
      <c r="F174" s="3" t="str">
        <f t="shared" si="2"/>
        <v/>
      </c>
      <c r="G174" s="10"/>
      <c r="H174" s="10"/>
      <c r="I174" s="10"/>
      <c r="J174" s="10"/>
      <c r="K174" s="10"/>
      <c r="L174" s="10"/>
    </row>
    <row r="175" spans="1:12" x14ac:dyDescent="0.3">
      <c r="A175" s="49"/>
      <c r="B175" s="10"/>
      <c r="C175" s="10" t="e">
        <f>VLOOKUP(B175,'Members Data'!$A$3:$F$365,2,FALSE)</f>
        <v>#N/A</v>
      </c>
      <c r="D175" s="10" t="e">
        <f>VLOOKUP(B175,'Members Data'!$A$3:$F$365,3,FALSE)</f>
        <v>#N/A</v>
      </c>
      <c r="E175" s="10" t="e">
        <f>VLOOKUP(B175,'Members Data'!$A$3:$F$365,4,FALSE)</f>
        <v>#N/A</v>
      </c>
      <c r="F175" s="3" t="str">
        <f t="shared" si="2"/>
        <v/>
      </c>
      <c r="G175" s="10"/>
      <c r="H175" s="10"/>
      <c r="I175" s="10"/>
      <c r="J175" s="10"/>
      <c r="K175" s="10"/>
      <c r="L175" s="10"/>
    </row>
    <row r="176" spans="1:12" x14ac:dyDescent="0.3">
      <c r="A176" s="49"/>
      <c r="B176" s="10"/>
      <c r="C176" s="10" t="e">
        <f>VLOOKUP(B176,'Members Data'!$A$3:$F$365,2,FALSE)</f>
        <v>#N/A</v>
      </c>
      <c r="D176" s="10" t="e">
        <f>VLOOKUP(B176,'Members Data'!$A$3:$F$365,3,FALSE)</f>
        <v>#N/A</v>
      </c>
      <c r="E176" s="10" t="e">
        <f>VLOOKUP(B176,'Members Data'!$A$3:$F$365,4,FALSE)</f>
        <v>#N/A</v>
      </c>
      <c r="F176" s="3" t="str">
        <f t="shared" si="2"/>
        <v/>
      </c>
      <c r="G176" s="10"/>
      <c r="H176" s="10"/>
      <c r="I176" s="10"/>
      <c r="J176" s="10"/>
      <c r="K176" s="10"/>
      <c r="L176" s="10"/>
    </row>
    <row r="177" spans="1:12" x14ac:dyDescent="0.3">
      <c r="A177" s="49"/>
      <c r="B177" s="10"/>
      <c r="C177" s="10" t="e">
        <f>VLOOKUP(B177,'Members Data'!$A$3:$F$365,2,FALSE)</f>
        <v>#N/A</v>
      </c>
      <c r="D177" s="10" t="e">
        <f>VLOOKUP(B177,'Members Data'!$A$3:$F$365,3,FALSE)</f>
        <v>#N/A</v>
      </c>
      <c r="E177" s="10" t="e">
        <f>VLOOKUP(B177,'Members Data'!$A$3:$F$365,4,FALSE)</f>
        <v>#N/A</v>
      </c>
      <c r="F177" s="3" t="str">
        <f t="shared" si="2"/>
        <v/>
      </c>
      <c r="G177" s="10"/>
      <c r="H177" s="10"/>
      <c r="I177" s="10"/>
      <c r="J177" s="10"/>
      <c r="K177" s="10"/>
      <c r="L177" s="10"/>
    </row>
    <row r="178" spans="1:12" x14ac:dyDescent="0.3">
      <c r="A178" s="49"/>
      <c r="B178" s="10"/>
      <c r="C178" s="10" t="e">
        <f>VLOOKUP(B178,'Members Data'!$A$3:$F$365,2,FALSE)</f>
        <v>#N/A</v>
      </c>
      <c r="D178" s="10" t="e">
        <f>VLOOKUP(B178,'Members Data'!$A$3:$F$365,3,FALSE)</f>
        <v>#N/A</v>
      </c>
      <c r="E178" s="10" t="e">
        <f>VLOOKUP(B178,'Members Data'!$A$3:$F$365,4,FALSE)</f>
        <v>#N/A</v>
      </c>
      <c r="F178" s="3" t="str">
        <f t="shared" si="2"/>
        <v/>
      </c>
      <c r="G178" s="10"/>
      <c r="H178" s="10"/>
      <c r="I178" s="10"/>
      <c r="J178" s="10"/>
      <c r="K178" s="10"/>
      <c r="L178" s="10"/>
    </row>
    <row r="179" spans="1:12" x14ac:dyDescent="0.3">
      <c r="A179" s="49"/>
      <c r="B179" s="10"/>
      <c r="C179" s="10" t="e">
        <f>VLOOKUP(B179,'Members Data'!$A$3:$F$365,2,FALSE)</f>
        <v>#N/A</v>
      </c>
      <c r="D179" s="10" t="e">
        <f>VLOOKUP(B179,'Members Data'!$A$3:$F$365,3,FALSE)</f>
        <v>#N/A</v>
      </c>
      <c r="E179" s="10" t="e">
        <f>VLOOKUP(B179,'Members Data'!$A$3:$F$365,4,FALSE)</f>
        <v>#N/A</v>
      </c>
      <c r="F179" s="3" t="str">
        <f t="shared" si="2"/>
        <v/>
      </c>
      <c r="G179" s="10"/>
      <c r="H179" s="10"/>
      <c r="I179" s="10"/>
      <c r="J179" s="10"/>
      <c r="K179" s="10"/>
      <c r="L179" s="10"/>
    </row>
    <row r="180" spans="1:12" x14ac:dyDescent="0.3">
      <c r="A180" s="14"/>
      <c r="C180" s="1"/>
      <c r="D180" s="1"/>
      <c r="E180" s="1"/>
      <c r="F180" s="3" t="str">
        <f t="shared" si="2"/>
        <v/>
      </c>
    </row>
    <row r="181" spans="1:12" x14ac:dyDescent="0.3">
      <c r="A181" s="50" t="s">
        <v>47</v>
      </c>
      <c r="B181" s="11" t="s">
        <v>152</v>
      </c>
      <c r="C181" s="11" t="str">
        <f>VLOOKUP(B181,'Members Data'!$A$3:$F$365,2,FALSE)</f>
        <v>Harriett Brice-Burns</v>
      </c>
      <c r="D181" s="11">
        <f>VLOOKUP(B181,'Members Data'!$A$3:$F$365,3,FALSE)</f>
        <v>17</v>
      </c>
      <c r="E181" s="11" t="str">
        <f>VLOOKUP(B181,'Members Data'!$A$3:$F$365,4,FALSE)</f>
        <v>Parkbourne Fantasia</v>
      </c>
      <c r="F181" s="3" t="str">
        <f t="shared" si="2"/>
        <v>J</v>
      </c>
      <c r="G181" s="11">
        <v>7</v>
      </c>
      <c r="H181" s="11">
        <v>7</v>
      </c>
      <c r="I181" s="11">
        <v>6</v>
      </c>
      <c r="J181" s="11">
        <v>6</v>
      </c>
      <c r="K181" s="11">
        <v>14</v>
      </c>
      <c r="L181" s="11"/>
    </row>
    <row r="182" spans="1:12" x14ac:dyDescent="0.3">
      <c r="A182" s="50"/>
      <c r="B182" s="11" t="s">
        <v>552</v>
      </c>
      <c r="C182" s="11" t="str">
        <f>VLOOKUP(B182,'Members Data'!$A$3:$F$365,2,FALSE)</f>
        <v>Peggy Greenwood</v>
      </c>
      <c r="D182" s="11">
        <f>VLOOKUP(B182,'Members Data'!$A$3:$F$365,3,FALSE)</f>
        <v>128</v>
      </c>
      <c r="E182" s="11" t="str">
        <f>VLOOKUP(B182,'Members Data'!$A$3:$F$365,4,FALSE)</f>
        <v>Nevan Scott Endgame.</v>
      </c>
      <c r="F182" s="3" t="str">
        <f t="shared" si="2"/>
        <v>J</v>
      </c>
      <c r="G182" s="11">
        <v>6</v>
      </c>
      <c r="H182" s="11"/>
      <c r="I182" s="11"/>
      <c r="J182" s="11"/>
      <c r="K182" s="11"/>
      <c r="L182" s="11"/>
    </row>
    <row r="183" spans="1:12" x14ac:dyDescent="0.3">
      <c r="A183" s="50"/>
      <c r="B183" s="11" t="s">
        <v>478</v>
      </c>
      <c r="C183" s="11" t="str">
        <f>VLOOKUP(B183,'Members Data'!$A$3:$F$365,2,FALSE)</f>
        <v>Tilly White</v>
      </c>
      <c r="D183" s="11">
        <f>VLOOKUP(B183,'Members Data'!$A$3:$F$365,3,FALSE)</f>
        <v>110</v>
      </c>
      <c r="E183" s="11" t="str">
        <f>VLOOKUP(B183,'Members Data'!$A$3:$F$365,4,FALSE)</f>
        <v>Bassett little miss moonstone</v>
      </c>
      <c r="F183" s="3" t="str">
        <f t="shared" si="2"/>
        <v>J</v>
      </c>
      <c r="G183" s="11">
        <v>5</v>
      </c>
      <c r="H183" s="11"/>
      <c r="I183" s="11"/>
      <c r="J183" s="11"/>
      <c r="K183" s="11"/>
      <c r="L183" s="11"/>
    </row>
    <row r="184" spans="1:12" x14ac:dyDescent="0.3">
      <c r="A184" s="50"/>
      <c r="B184" s="11" t="s">
        <v>438</v>
      </c>
      <c r="C184" s="11" t="str">
        <f>VLOOKUP(B184,'Members Data'!$A$3:$F$365,2,FALSE)</f>
        <v>Charlotte Whiteside</v>
      </c>
      <c r="D184" s="11">
        <f>VLOOKUP(B184,'Members Data'!$A$3:$F$365,3,FALSE)</f>
        <v>99</v>
      </c>
      <c r="E184" s="11" t="str">
        <f>VLOOKUP(B184,'Members Data'!$A$3:$F$365,4,FALSE)</f>
        <v>Julimar Caviler</v>
      </c>
      <c r="F184" s="3" t="str">
        <f t="shared" si="2"/>
        <v>J</v>
      </c>
      <c r="G184" s="11">
        <v>4</v>
      </c>
      <c r="H184" s="11">
        <v>6</v>
      </c>
      <c r="I184" s="11"/>
      <c r="J184" s="11">
        <v>7</v>
      </c>
      <c r="K184" s="11">
        <v>12</v>
      </c>
      <c r="L184" s="11"/>
    </row>
    <row r="185" spans="1:12" x14ac:dyDescent="0.3">
      <c r="A185" s="50"/>
      <c r="B185" s="11" t="s">
        <v>341</v>
      </c>
      <c r="C185" s="11" t="str">
        <f>VLOOKUP(B185,'Members Data'!$A$3:$F$365,2,FALSE)</f>
        <v>Arabella-Peach Dean</v>
      </c>
      <c r="D185" s="11">
        <f>VLOOKUP(B185,'Members Data'!$A$3:$F$365,3,FALSE)</f>
        <v>72</v>
      </c>
      <c r="E185" s="11" t="str">
        <f>VLOOKUP(B185,'Members Data'!$A$3:$F$365,4,FALSE)</f>
        <v>Cwmbrook Jackson</v>
      </c>
      <c r="F185" s="3" t="str">
        <f t="shared" si="2"/>
        <v>J</v>
      </c>
      <c r="G185" s="11">
        <v>3</v>
      </c>
      <c r="H185" s="11">
        <v>5</v>
      </c>
      <c r="I185" s="11"/>
      <c r="J185" s="11"/>
      <c r="K185" s="11"/>
      <c r="L185" s="11"/>
    </row>
    <row r="186" spans="1:12" x14ac:dyDescent="0.3">
      <c r="A186" s="50"/>
      <c r="B186" s="11" t="s">
        <v>700</v>
      </c>
      <c r="C186" s="11" t="str">
        <f>VLOOKUP(B186,'Members Data'!$A$3:$F$365,2,FALSE)</f>
        <v>Heidi Atkinson</v>
      </c>
      <c r="D186" s="11">
        <f>VLOOKUP(B186,'Members Data'!$A$3:$F$365,3,FALSE)</f>
        <v>6</v>
      </c>
      <c r="E186" s="11" t="str">
        <f>VLOOKUP(B186,'Members Data'!$A$3:$F$365,4,FALSE)</f>
        <v>Nappa Pericles</v>
      </c>
      <c r="F186" s="3" t="str">
        <f t="shared" si="2"/>
        <v>j</v>
      </c>
      <c r="G186" s="11"/>
      <c r="H186" s="11"/>
      <c r="I186" s="11">
        <v>5</v>
      </c>
      <c r="J186" s="11"/>
      <c r="K186" s="11">
        <v>10</v>
      </c>
      <c r="L186" s="11"/>
    </row>
    <row r="187" spans="1:12" x14ac:dyDescent="0.3">
      <c r="A187" s="50"/>
      <c r="B187" s="11"/>
      <c r="C187" s="11" t="e">
        <f>VLOOKUP(B187,'Members Data'!$A$3:$F$365,2,FALSE)</f>
        <v>#N/A</v>
      </c>
      <c r="D187" s="11" t="e">
        <f>VLOOKUP(B187,'Members Data'!$A$3:$F$365,3,FALSE)</f>
        <v>#N/A</v>
      </c>
      <c r="E187" s="11" t="e">
        <f>VLOOKUP(B187,'Members Data'!$A$3:$F$365,4,FALSE)</f>
        <v>#N/A</v>
      </c>
      <c r="F187" s="3" t="str">
        <f t="shared" si="2"/>
        <v/>
      </c>
      <c r="G187" s="11"/>
      <c r="H187" s="11"/>
      <c r="I187" s="11"/>
      <c r="J187" s="11"/>
      <c r="K187" s="11"/>
      <c r="L187" s="11"/>
    </row>
    <row r="188" spans="1:12" x14ac:dyDescent="0.3">
      <c r="A188" s="50"/>
      <c r="B188" s="11"/>
      <c r="C188" s="11" t="e">
        <f>VLOOKUP(B188,'Members Data'!$A$3:$F$365,2,FALSE)</f>
        <v>#N/A</v>
      </c>
      <c r="D188" s="11" t="e">
        <f>VLOOKUP(B188,'Members Data'!$A$3:$F$365,3,FALSE)</f>
        <v>#N/A</v>
      </c>
      <c r="E188" s="11" t="e">
        <f>VLOOKUP(B188,'Members Data'!$A$3:$F$365,4,FALSE)</f>
        <v>#N/A</v>
      </c>
      <c r="F188" s="3" t="str">
        <f t="shared" si="2"/>
        <v/>
      </c>
      <c r="G188" s="11"/>
      <c r="H188" s="11"/>
      <c r="I188" s="11"/>
      <c r="J188" s="11"/>
      <c r="K188" s="11"/>
      <c r="L188" s="11"/>
    </row>
    <row r="189" spans="1:12" x14ac:dyDescent="0.3">
      <c r="A189" s="50"/>
      <c r="B189" s="11"/>
      <c r="C189" s="11" t="e">
        <f>VLOOKUP(B189,'Members Data'!$A$3:$F$365,2,FALSE)</f>
        <v>#N/A</v>
      </c>
      <c r="D189" s="11" t="e">
        <f>VLOOKUP(B189,'Members Data'!$A$3:$F$365,3,FALSE)</f>
        <v>#N/A</v>
      </c>
      <c r="E189" s="11" t="e">
        <f>VLOOKUP(B189,'Members Data'!$A$3:$F$365,4,FALSE)</f>
        <v>#N/A</v>
      </c>
      <c r="F189" s="3" t="str">
        <f t="shared" si="2"/>
        <v/>
      </c>
      <c r="G189" s="11"/>
      <c r="H189" s="11"/>
      <c r="I189" s="11"/>
      <c r="J189" s="11"/>
      <c r="K189" s="11"/>
      <c r="L189" s="11"/>
    </row>
    <row r="190" spans="1:12" x14ac:dyDescent="0.3">
      <c r="A190" s="50"/>
      <c r="B190" s="11"/>
      <c r="C190" s="11" t="e">
        <f>VLOOKUP(B190,'Members Data'!$A$3:$F$365,2,FALSE)</f>
        <v>#N/A</v>
      </c>
      <c r="D190" s="11" t="e">
        <f>VLOOKUP(B190,'Members Data'!$A$3:$F$365,3,FALSE)</f>
        <v>#N/A</v>
      </c>
      <c r="E190" s="11" t="e">
        <f>VLOOKUP(B190,'Members Data'!$A$3:$F$365,4,FALSE)</f>
        <v>#N/A</v>
      </c>
      <c r="F190" s="3" t="str">
        <f t="shared" si="2"/>
        <v/>
      </c>
      <c r="G190" s="11"/>
      <c r="H190" s="11"/>
      <c r="I190" s="11"/>
      <c r="J190" s="11"/>
      <c r="K190" s="11"/>
      <c r="L190" s="11"/>
    </row>
    <row r="191" spans="1:12" x14ac:dyDescent="0.3">
      <c r="A191" s="50"/>
      <c r="B191" s="11"/>
      <c r="C191" s="11" t="e">
        <f>VLOOKUP(B191,'Members Data'!$A$3:$F$365,2,FALSE)</f>
        <v>#N/A</v>
      </c>
      <c r="D191" s="11" t="e">
        <f>VLOOKUP(B191,'Members Data'!$A$3:$F$365,3,FALSE)</f>
        <v>#N/A</v>
      </c>
      <c r="E191" s="11" t="e">
        <f>VLOOKUP(B191,'Members Data'!$A$3:$F$365,4,FALSE)</f>
        <v>#N/A</v>
      </c>
      <c r="F191" s="3" t="str">
        <f t="shared" si="2"/>
        <v/>
      </c>
      <c r="G191" s="11"/>
      <c r="H191" s="11"/>
      <c r="I191" s="11"/>
      <c r="J191" s="11"/>
      <c r="K191" s="11"/>
      <c r="L191" s="11"/>
    </row>
    <row r="192" spans="1:12" x14ac:dyDescent="0.3">
      <c r="A192" s="50"/>
      <c r="B192" s="11"/>
      <c r="C192" s="11" t="e">
        <f>VLOOKUP(B192,'Members Data'!$A$3:$F$365,2,FALSE)</f>
        <v>#N/A</v>
      </c>
      <c r="D192" s="11" t="e">
        <f>VLOOKUP(B192,'Members Data'!$A$3:$F$365,3,FALSE)</f>
        <v>#N/A</v>
      </c>
      <c r="E192" s="11" t="e">
        <f>VLOOKUP(B192,'Members Data'!$A$3:$F$365,4,FALSE)</f>
        <v>#N/A</v>
      </c>
      <c r="F192" s="3" t="str">
        <f t="shared" si="2"/>
        <v/>
      </c>
      <c r="G192" s="11"/>
      <c r="H192" s="11"/>
      <c r="I192" s="11"/>
      <c r="J192" s="11"/>
      <c r="K192" s="11"/>
      <c r="L192" s="11"/>
    </row>
    <row r="193" spans="1:12" x14ac:dyDescent="0.3">
      <c r="A193" s="50"/>
      <c r="B193" s="11"/>
      <c r="C193" s="11" t="e">
        <f>VLOOKUP(B193,'Members Data'!$A$3:$F$365,2,FALSE)</f>
        <v>#N/A</v>
      </c>
      <c r="D193" s="11" t="e">
        <f>VLOOKUP(B193,'Members Data'!$A$3:$F$365,3,FALSE)</f>
        <v>#N/A</v>
      </c>
      <c r="E193" s="11" t="e">
        <f>VLOOKUP(B193,'Members Data'!$A$3:$F$365,4,FALSE)</f>
        <v>#N/A</v>
      </c>
      <c r="F193" s="3" t="str">
        <f t="shared" si="2"/>
        <v/>
      </c>
      <c r="G193" s="11"/>
      <c r="H193" s="11"/>
      <c r="I193" s="11"/>
      <c r="J193" s="11"/>
      <c r="K193" s="11"/>
      <c r="L193" s="11"/>
    </row>
    <row r="194" spans="1:12" x14ac:dyDescent="0.3">
      <c r="A194" s="50"/>
      <c r="B194" s="11"/>
      <c r="C194" s="11" t="e">
        <f>VLOOKUP(B194,'Members Data'!$A$3:$F$365,2,FALSE)</f>
        <v>#N/A</v>
      </c>
      <c r="D194" s="11" t="e">
        <f>VLOOKUP(B194,'Members Data'!$A$3:$F$365,3,FALSE)</f>
        <v>#N/A</v>
      </c>
      <c r="E194" s="11" t="e">
        <f>VLOOKUP(B194,'Members Data'!$A$3:$F$365,4,FALSE)</f>
        <v>#N/A</v>
      </c>
      <c r="F194" s="3" t="str">
        <f t="shared" si="2"/>
        <v/>
      </c>
      <c r="G194" s="11"/>
      <c r="H194" s="11"/>
      <c r="I194" s="11"/>
      <c r="J194" s="11"/>
      <c r="K194" s="11"/>
      <c r="L194" s="11"/>
    </row>
    <row r="195" spans="1:12" x14ac:dyDescent="0.3">
      <c r="A195" s="50"/>
      <c r="B195" s="11"/>
      <c r="C195" s="11" t="e">
        <f>VLOOKUP(B195,'Members Data'!$A$3:$F$365,2,FALSE)</f>
        <v>#N/A</v>
      </c>
      <c r="D195" s="11" t="e">
        <f>VLOOKUP(B195,'Members Data'!$A$3:$F$365,3,FALSE)</f>
        <v>#N/A</v>
      </c>
      <c r="E195" s="11" t="e">
        <f>VLOOKUP(B195,'Members Data'!$A$3:$F$365,4,FALSE)</f>
        <v>#N/A</v>
      </c>
      <c r="F195" s="3" t="str">
        <f t="shared" si="2"/>
        <v/>
      </c>
      <c r="G195" s="11"/>
      <c r="H195" s="11"/>
      <c r="I195" s="11"/>
      <c r="J195" s="11"/>
      <c r="K195" s="11"/>
      <c r="L195" s="11"/>
    </row>
    <row r="196" spans="1:12" x14ac:dyDescent="0.3">
      <c r="A196" s="50"/>
      <c r="B196" s="11"/>
      <c r="C196" s="11" t="e">
        <f>VLOOKUP(B196,'Members Data'!$A$3:$F$365,2,FALSE)</f>
        <v>#N/A</v>
      </c>
      <c r="D196" s="11" t="e">
        <f>VLOOKUP(B196,'Members Data'!$A$3:$F$365,3,FALSE)</f>
        <v>#N/A</v>
      </c>
      <c r="E196" s="11" t="e">
        <f>VLOOKUP(B196,'Members Data'!$A$3:$F$365,4,FALSE)</f>
        <v>#N/A</v>
      </c>
      <c r="F196" s="3" t="str">
        <f t="shared" ref="F196:F245" si="3">LEFT(B196,1)</f>
        <v/>
      </c>
      <c r="G196" s="11"/>
      <c r="H196" s="11"/>
      <c r="I196" s="11"/>
      <c r="J196" s="11"/>
      <c r="K196" s="11"/>
      <c r="L196" s="11"/>
    </row>
    <row r="197" spans="1:12" x14ac:dyDescent="0.3">
      <c r="A197" s="50"/>
      <c r="B197" s="11"/>
      <c r="C197" s="11" t="e">
        <f>VLOOKUP(B197,'Members Data'!$A$3:$F$365,2,FALSE)</f>
        <v>#N/A</v>
      </c>
      <c r="D197" s="11" t="e">
        <f>VLOOKUP(B197,'Members Data'!$A$3:$F$365,3,FALSE)</f>
        <v>#N/A</v>
      </c>
      <c r="E197" s="11" t="e">
        <f>VLOOKUP(B197,'Members Data'!$A$3:$F$365,4,FALSE)</f>
        <v>#N/A</v>
      </c>
      <c r="F197" s="3" t="str">
        <f t="shared" si="3"/>
        <v/>
      </c>
      <c r="G197" s="11"/>
      <c r="H197" s="11"/>
      <c r="I197" s="11"/>
      <c r="J197" s="11"/>
      <c r="K197" s="11"/>
      <c r="L197" s="11"/>
    </row>
    <row r="198" spans="1:12" x14ac:dyDescent="0.3">
      <c r="A198" s="50"/>
      <c r="B198" s="11"/>
      <c r="C198" s="11" t="e">
        <f>VLOOKUP(B198,'Members Data'!$A$3:$F$365,2,FALSE)</f>
        <v>#N/A</v>
      </c>
      <c r="D198" s="11" t="e">
        <f>VLOOKUP(B198,'Members Data'!$A$3:$F$365,3,FALSE)</f>
        <v>#N/A</v>
      </c>
      <c r="E198" s="11" t="e">
        <f>VLOOKUP(B198,'Members Data'!$A$3:$F$365,4,FALSE)</f>
        <v>#N/A</v>
      </c>
      <c r="F198" s="3" t="str">
        <f t="shared" si="3"/>
        <v/>
      </c>
      <c r="G198" s="11"/>
      <c r="H198" s="11"/>
      <c r="I198" s="11"/>
      <c r="J198" s="11"/>
      <c r="K198" s="11"/>
      <c r="L198" s="11"/>
    </row>
    <row r="199" spans="1:12" x14ac:dyDescent="0.3">
      <c r="A199" s="50"/>
      <c r="B199" s="11"/>
      <c r="C199" s="11" t="e">
        <f>VLOOKUP(B199,'Members Data'!$A$3:$F$365,2,FALSE)</f>
        <v>#N/A</v>
      </c>
      <c r="D199" s="11" t="e">
        <f>VLOOKUP(B199,'Members Data'!$A$3:$F$365,3,FALSE)</f>
        <v>#N/A</v>
      </c>
      <c r="E199" s="11" t="e">
        <f>VLOOKUP(B199,'Members Data'!$A$3:$F$365,4,FALSE)</f>
        <v>#N/A</v>
      </c>
      <c r="F199" s="3" t="str">
        <f t="shared" si="3"/>
        <v/>
      </c>
      <c r="G199" s="11"/>
      <c r="H199" s="11"/>
      <c r="I199" s="11"/>
      <c r="J199" s="11"/>
      <c r="K199" s="11"/>
      <c r="L199" s="11"/>
    </row>
    <row r="200" spans="1:12" x14ac:dyDescent="0.3">
      <c r="A200" s="50"/>
      <c r="B200" s="11"/>
      <c r="C200" s="11" t="e">
        <f>VLOOKUP(B200,'Members Data'!$A$3:$F$365,2,FALSE)</f>
        <v>#N/A</v>
      </c>
      <c r="D200" s="11" t="e">
        <f>VLOOKUP(B200,'Members Data'!$A$3:$F$365,3,FALSE)</f>
        <v>#N/A</v>
      </c>
      <c r="E200" s="11" t="e">
        <f>VLOOKUP(B200,'Members Data'!$A$3:$F$365,4,FALSE)</f>
        <v>#N/A</v>
      </c>
      <c r="F200" s="3" t="str">
        <f t="shared" si="3"/>
        <v/>
      </c>
      <c r="G200" s="11"/>
      <c r="H200" s="11"/>
      <c r="I200" s="11"/>
      <c r="J200" s="11"/>
      <c r="K200" s="11"/>
      <c r="L200" s="11"/>
    </row>
    <row r="201" spans="1:12" x14ac:dyDescent="0.3">
      <c r="A201" s="50"/>
      <c r="B201" s="11"/>
      <c r="C201" s="11" t="e">
        <f>VLOOKUP(B201,'Members Data'!$A$3:$F$365,2,FALSE)</f>
        <v>#N/A</v>
      </c>
      <c r="D201" s="11" t="e">
        <f>VLOOKUP(B201,'Members Data'!$A$3:$F$365,3,FALSE)</f>
        <v>#N/A</v>
      </c>
      <c r="E201" s="11" t="e">
        <f>VLOOKUP(B201,'Members Data'!$A$3:$F$365,4,FALSE)</f>
        <v>#N/A</v>
      </c>
      <c r="F201" s="3" t="str">
        <f t="shared" si="3"/>
        <v/>
      </c>
      <c r="G201" s="11"/>
      <c r="H201" s="11"/>
      <c r="I201" s="11"/>
      <c r="J201" s="11"/>
      <c r="K201" s="11"/>
      <c r="L201" s="11"/>
    </row>
    <row r="202" spans="1:12" x14ac:dyDescent="0.3">
      <c r="A202" s="14"/>
      <c r="C202" s="1"/>
      <c r="D202" s="1"/>
      <c r="E202" s="1"/>
      <c r="F202" s="3" t="str">
        <f t="shared" si="3"/>
        <v/>
      </c>
    </row>
    <row r="203" spans="1:12" x14ac:dyDescent="0.3">
      <c r="A203" s="51" t="s">
        <v>48</v>
      </c>
      <c r="B203" s="12" t="s">
        <v>182</v>
      </c>
      <c r="C203" s="12" t="str">
        <f>VLOOKUP(B203,'Members Data'!$A$3:$F$365,2,FALSE)</f>
        <v>Isabella Dobson</v>
      </c>
      <c r="D203" s="12">
        <f>VLOOKUP(B203,'Members Data'!$A$3:$F$365,3,FALSE)</f>
        <v>26</v>
      </c>
      <c r="E203" s="12" t="str">
        <f>VLOOKUP(B203,'Members Data'!$A$3:$F$365,4,FALSE)</f>
        <v>Cheshmere Rustic Romeo</v>
      </c>
      <c r="F203" s="3" t="str">
        <f t="shared" si="3"/>
        <v>J</v>
      </c>
      <c r="G203" s="12">
        <v>7</v>
      </c>
      <c r="H203" s="12">
        <v>6</v>
      </c>
      <c r="I203" s="12">
        <v>4</v>
      </c>
      <c r="J203" s="12">
        <v>2</v>
      </c>
      <c r="K203" s="12">
        <v>12</v>
      </c>
      <c r="L203" s="12"/>
    </row>
    <row r="204" spans="1:12" x14ac:dyDescent="0.3">
      <c r="A204" s="51"/>
      <c r="B204" s="12" t="s">
        <v>432</v>
      </c>
      <c r="C204" s="12" t="str">
        <f>VLOOKUP(B204,'Members Data'!$A$3:$F$365,2,FALSE)</f>
        <v>Penelope Rae Dale</v>
      </c>
      <c r="D204" s="12">
        <f>VLOOKUP(B204,'Members Data'!$A$3:$F$365,3,FALSE)</f>
        <v>97</v>
      </c>
      <c r="E204" s="12" t="str">
        <f>VLOOKUP(B204,'Members Data'!$A$3:$F$365,4,FALSE)</f>
        <v>Thistledown The Special One</v>
      </c>
      <c r="F204" s="3" t="str">
        <f t="shared" si="3"/>
        <v>J</v>
      </c>
      <c r="G204" s="12">
        <v>6</v>
      </c>
      <c r="H204" s="12"/>
      <c r="I204" s="12"/>
      <c r="J204" s="12"/>
      <c r="K204" s="12"/>
      <c r="L204" s="12"/>
    </row>
    <row r="205" spans="1:12" x14ac:dyDescent="0.3">
      <c r="A205" s="51"/>
      <c r="B205" s="12" t="s">
        <v>119</v>
      </c>
      <c r="C205" s="12" t="str">
        <f>VLOOKUP(B205,'Members Data'!$A$3:$F$365,2,FALSE)</f>
        <v>Jessielea Winston</v>
      </c>
      <c r="D205" s="12">
        <f>VLOOKUP(B205,'Members Data'!$A$3:$F$365,3,FALSE)</f>
        <v>7</v>
      </c>
      <c r="E205" s="12" t="str">
        <f>VLOOKUP(B205,'Members Data'!$A$3:$F$365,4,FALSE)</f>
        <v>Trojan War</v>
      </c>
      <c r="F205" s="3" t="str">
        <f t="shared" si="3"/>
        <v>J</v>
      </c>
      <c r="G205" s="12">
        <v>5</v>
      </c>
      <c r="H205" s="12">
        <v>5</v>
      </c>
      <c r="I205" s="12">
        <v>6</v>
      </c>
      <c r="J205" s="12">
        <v>5</v>
      </c>
      <c r="K205" s="12">
        <v>10</v>
      </c>
      <c r="L205" s="12"/>
    </row>
    <row r="206" spans="1:12" x14ac:dyDescent="0.3">
      <c r="A206" s="51"/>
      <c r="B206" s="12" t="s">
        <v>169</v>
      </c>
      <c r="C206" s="12" t="str">
        <f>VLOOKUP(B206,'Members Data'!$A$3:$F$365,2,FALSE)</f>
        <v>Arlia Eastwood</v>
      </c>
      <c r="D206" s="12">
        <f>VLOOKUP(B206,'Members Data'!$A$3:$F$365,3,FALSE)</f>
        <v>22</v>
      </c>
      <c r="E206" s="12" t="str">
        <f>VLOOKUP(B206,'Members Data'!$A$3:$F$365,4,FALSE)</f>
        <v>Cosford Derron</v>
      </c>
      <c r="F206" s="3" t="str">
        <f t="shared" si="3"/>
        <v>J</v>
      </c>
      <c r="G206" s="12">
        <v>4</v>
      </c>
      <c r="H206" s="12"/>
      <c r="I206" s="12"/>
      <c r="J206" s="12"/>
      <c r="K206" s="12"/>
      <c r="L206" s="12"/>
    </row>
    <row r="207" spans="1:12" x14ac:dyDescent="0.3">
      <c r="A207" s="51"/>
      <c r="B207" s="12" t="s">
        <v>441</v>
      </c>
      <c r="C207" s="12" t="str">
        <f>VLOOKUP(B207,'Members Data'!$A$3:$F$365,2,FALSE)</f>
        <v>Charlotte Whiteside</v>
      </c>
      <c r="D207" s="12">
        <f>VLOOKUP(B207,'Members Data'!$A$3:$F$365,3,FALSE)</f>
        <v>99</v>
      </c>
      <c r="E207" s="12" t="str">
        <f>VLOOKUP(B207,'Members Data'!$A$3:$F$365,4,FALSE)</f>
        <v>Lucky Charm Lenny</v>
      </c>
      <c r="F207" s="3" t="str">
        <f t="shared" si="3"/>
        <v>J</v>
      </c>
      <c r="G207" s="12">
        <v>3</v>
      </c>
      <c r="H207" s="12">
        <v>5</v>
      </c>
      <c r="I207" s="12">
        <v>3</v>
      </c>
      <c r="J207" s="12">
        <v>3</v>
      </c>
      <c r="K207" s="12">
        <v>6</v>
      </c>
      <c r="L207" s="12"/>
    </row>
    <row r="208" spans="1:12" x14ac:dyDescent="0.3">
      <c r="A208" s="51"/>
      <c r="B208" s="12" t="s">
        <v>144</v>
      </c>
      <c r="C208" s="12" t="str">
        <f>VLOOKUP(B208,'Members Data'!$A$3:$F$365,2,FALSE)</f>
        <v>Alyssia Jones</v>
      </c>
      <c r="D208" s="12">
        <f>VLOOKUP(B208,'Members Data'!$A$3:$F$365,3,FALSE)</f>
        <v>15</v>
      </c>
      <c r="E208" s="12" t="str">
        <f>VLOOKUP(B208,'Members Data'!$A$3:$F$365,4,FALSE)</f>
        <v>Thistledown Bonnie Prince</v>
      </c>
      <c r="F208" s="3" t="str">
        <f t="shared" si="3"/>
        <v>J</v>
      </c>
      <c r="G208" s="12">
        <v>2</v>
      </c>
      <c r="H208" s="12">
        <v>7</v>
      </c>
      <c r="I208" s="12">
        <v>5</v>
      </c>
      <c r="J208" s="12"/>
      <c r="K208" s="12">
        <v>14</v>
      </c>
      <c r="L208" s="12"/>
    </row>
    <row r="209" spans="1:12" x14ac:dyDescent="0.3">
      <c r="A209" s="51"/>
      <c r="B209" s="12" t="s">
        <v>101</v>
      </c>
      <c r="C209" s="12" t="str">
        <f>VLOOKUP(B209,'Members Data'!$A$3:$F$365,2,FALSE)</f>
        <v>Vienna Beau Bowen-Price</v>
      </c>
      <c r="D209" s="12">
        <f>VLOOKUP(B209,'Members Data'!$A$3:$F$365,3,FALSE)</f>
        <v>2</v>
      </c>
      <c r="E209" s="12" t="str">
        <f>VLOOKUP(B209,'Members Data'!$A$3:$F$365,4,FALSE)</f>
        <v>Manhatton Flower Girl</v>
      </c>
      <c r="F209" s="3" t="str">
        <f t="shared" si="3"/>
        <v>J</v>
      </c>
      <c r="G209" s="12">
        <v>1</v>
      </c>
      <c r="H209" s="12"/>
      <c r="I209" s="12"/>
      <c r="J209" s="12"/>
      <c r="K209" s="12"/>
      <c r="L209" s="12"/>
    </row>
    <row r="210" spans="1:12" x14ac:dyDescent="0.3">
      <c r="A210" s="51"/>
      <c r="B210" s="12" t="s">
        <v>210</v>
      </c>
      <c r="C210" s="12" t="str">
        <f>VLOOKUP(B210,'Members Data'!$A$3:$F$365,2,FALSE)</f>
        <v>Antonia Ferrari-Topping</v>
      </c>
      <c r="D210" s="12">
        <f>VLOOKUP(B210,'Members Data'!$A$3:$F$365,3,FALSE)</f>
        <v>33</v>
      </c>
      <c r="E210" s="12" t="str">
        <f>VLOOKUP(B210,'Members Data'!$A$3:$F$365,4,FALSE)</f>
        <v>Wilcrick Sailor Boy</v>
      </c>
      <c r="F210" s="3" t="str">
        <f t="shared" si="3"/>
        <v>J</v>
      </c>
      <c r="G210" s="12">
        <v>1</v>
      </c>
      <c r="H210" s="12">
        <v>2</v>
      </c>
      <c r="I210" s="12">
        <v>2</v>
      </c>
      <c r="J210" s="12">
        <v>6</v>
      </c>
      <c r="K210" s="12"/>
      <c r="L210" s="12"/>
    </row>
    <row r="211" spans="1:12" x14ac:dyDescent="0.3">
      <c r="A211" s="51"/>
      <c r="B211" s="12" t="s">
        <v>252</v>
      </c>
      <c r="C211" s="12" t="str">
        <f>VLOOKUP(B211,'Members Data'!$A$3:$F$365,2,FALSE)</f>
        <v>Lily Hume</v>
      </c>
      <c r="D211" s="12">
        <f>VLOOKUP(B211,'Members Data'!$A$3:$F$365,3,FALSE)</f>
        <v>45</v>
      </c>
      <c r="E211" s="12" t="str">
        <f>VLOOKUP(B211,'Members Data'!$A$3:$F$365,4,FALSE)</f>
        <v>Popsters Timeout</v>
      </c>
      <c r="F211" s="3" t="str">
        <f t="shared" si="3"/>
        <v>J</v>
      </c>
      <c r="G211" s="12">
        <v>1</v>
      </c>
      <c r="H211" s="12">
        <v>1</v>
      </c>
      <c r="I211" s="12">
        <v>1</v>
      </c>
      <c r="J211" s="12">
        <v>7</v>
      </c>
      <c r="K211" s="12">
        <v>8</v>
      </c>
      <c r="L211" s="12"/>
    </row>
    <row r="212" spans="1:12" x14ac:dyDescent="0.3">
      <c r="A212" s="51"/>
      <c r="B212" s="12" t="s">
        <v>646</v>
      </c>
      <c r="C212" s="12" t="str">
        <f>VLOOKUP(B212,'Members Data'!$A$3:$F$365,2,FALSE)</f>
        <v>Vienna Beau Bowen-Price</v>
      </c>
      <c r="D212" s="12">
        <f>VLOOKUP(B212,'Members Data'!$A$3:$F$365,3,FALSE)</f>
        <v>2</v>
      </c>
      <c r="E212" s="12" t="str">
        <f>VLOOKUP(B212,'Members Data'!$A$3:$F$365,4,FALSE)</f>
        <v>Flashleys Byzantium</v>
      </c>
      <c r="F212" s="3" t="str">
        <f t="shared" si="3"/>
        <v>j</v>
      </c>
      <c r="G212" s="12"/>
      <c r="H212" s="12">
        <v>4</v>
      </c>
      <c r="I212" s="12"/>
      <c r="J212" s="12"/>
      <c r="K212" s="12"/>
      <c r="L212" s="12"/>
    </row>
    <row r="213" spans="1:12" x14ac:dyDescent="0.3">
      <c r="A213" s="51"/>
      <c r="B213" s="12" t="s">
        <v>698</v>
      </c>
      <c r="C213" s="12" t="str">
        <f>VLOOKUP(B213,'Members Data'!$A$3:$F$365,2,FALSE)</f>
        <v>Alice Hartenfeld</v>
      </c>
      <c r="D213" s="12">
        <f>VLOOKUP(B213,'Members Data'!$A$3:$F$365,3,FALSE)</f>
        <v>154</v>
      </c>
      <c r="E213" s="12" t="str">
        <f>VLOOKUP(B213,'Members Data'!$A$3:$F$365,4,FALSE)</f>
        <v>Brynseion Meiron</v>
      </c>
      <c r="F213" s="3" t="str">
        <f t="shared" si="3"/>
        <v>j</v>
      </c>
      <c r="G213" s="12"/>
      <c r="H213" s="12"/>
      <c r="I213" s="12">
        <v>7</v>
      </c>
      <c r="J213" s="12"/>
      <c r="K213" s="12"/>
      <c r="L213" s="12"/>
    </row>
    <row r="214" spans="1:12" x14ac:dyDescent="0.3">
      <c r="A214" s="51"/>
      <c r="B214" s="12" t="s">
        <v>701</v>
      </c>
      <c r="C214" s="12" t="str">
        <f>VLOOKUP(B214,'Members Data'!$A$3:$F$365,2,FALSE)</f>
        <v>Harriett Brice-Burns</v>
      </c>
      <c r="D214" s="12">
        <f>VLOOKUP(B214,'Members Data'!$A$3:$F$365,3,FALSE)</f>
        <v>17</v>
      </c>
      <c r="E214" s="12" t="str">
        <f>VLOOKUP(B214,'Members Data'!$A$3:$F$365,4,FALSE)</f>
        <v>Parkbourne Fantasia</v>
      </c>
      <c r="F214" s="3" t="str">
        <f t="shared" si="3"/>
        <v>j</v>
      </c>
      <c r="G214" s="12"/>
      <c r="H214" s="12"/>
      <c r="I214" s="12">
        <v>1</v>
      </c>
      <c r="J214" s="12"/>
      <c r="K214" s="12"/>
      <c r="L214" s="12"/>
    </row>
    <row r="215" spans="1:12" x14ac:dyDescent="0.3">
      <c r="A215" s="51"/>
      <c r="B215" s="12" t="s">
        <v>727</v>
      </c>
      <c r="C215" s="12" t="str">
        <f>VLOOKUP(B215,'Members Data'!$A$3:$F$365,2,FALSE)</f>
        <v>Vienna Beau Bowen-Price</v>
      </c>
      <c r="D215" s="12">
        <f>VLOOKUP(B215,'Members Data'!$A$3:$F$365,3,FALSE)</f>
        <v>2</v>
      </c>
      <c r="E215" s="12" t="str">
        <f>VLOOKUP(B215,'Members Data'!$A$3:$F$365,4,FALSE)</f>
        <v>Moortown Warrior</v>
      </c>
      <c r="F215" s="3" t="str">
        <f t="shared" si="3"/>
        <v>j</v>
      </c>
      <c r="G215" s="12"/>
      <c r="H215" s="12"/>
      <c r="I215" s="12"/>
      <c r="J215" s="12">
        <v>4</v>
      </c>
      <c r="K215" s="12"/>
      <c r="L215" s="12"/>
    </row>
    <row r="216" spans="1:12" x14ac:dyDescent="0.3">
      <c r="A216" s="51"/>
      <c r="B216" s="12"/>
      <c r="C216" s="12" t="e">
        <f>VLOOKUP(B216,'Members Data'!$A$3:$F$365,2,FALSE)</f>
        <v>#N/A</v>
      </c>
      <c r="D216" s="12" t="e">
        <f>VLOOKUP(B216,'Members Data'!$A$3:$F$365,3,FALSE)</f>
        <v>#N/A</v>
      </c>
      <c r="E216" s="12" t="e">
        <f>VLOOKUP(B216,'Members Data'!$A$3:$F$365,4,FALSE)</f>
        <v>#N/A</v>
      </c>
      <c r="F216" s="3" t="str">
        <f t="shared" si="3"/>
        <v/>
      </c>
      <c r="G216" s="12"/>
      <c r="H216" s="12"/>
      <c r="I216" s="12"/>
      <c r="J216" s="12"/>
      <c r="K216" s="12"/>
      <c r="L216" s="12"/>
    </row>
    <row r="217" spans="1:12" x14ac:dyDescent="0.3">
      <c r="A217" s="51"/>
      <c r="B217" s="12"/>
      <c r="C217" s="12" t="e">
        <f>VLOOKUP(B217,'Members Data'!$A$3:$F$365,2,FALSE)</f>
        <v>#N/A</v>
      </c>
      <c r="D217" s="12" t="e">
        <f>VLOOKUP(B217,'Members Data'!$A$3:$F$365,3,FALSE)</f>
        <v>#N/A</v>
      </c>
      <c r="E217" s="12" t="e">
        <f>VLOOKUP(B217,'Members Data'!$A$3:$F$365,4,FALSE)</f>
        <v>#N/A</v>
      </c>
      <c r="F217" s="3" t="str">
        <f t="shared" si="3"/>
        <v/>
      </c>
      <c r="G217" s="12"/>
      <c r="H217" s="12"/>
      <c r="I217" s="12"/>
      <c r="J217" s="12"/>
      <c r="K217" s="12"/>
      <c r="L217" s="12"/>
    </row>
    <row r="218" spans="1:12" x14ac:dyDescent="0.3">
      <c r="A218" s="51"/>
      <c r="B218" s="12"/>
      <c r="C218" s="12" t="e">
        <f>VLOOKUP(B218,'Members Data'!$A$3:$F$365,2,FALSE)</f>
        <v>#N/A</v>
      </c>
      <c r="D218" s="12" t="e">
        <f>VLOOKUP(B218,'Members Data'!$A$3:$F$365,3,FALSE)</f>
        <v>#N/A</v>
      </c>
      <c r="E218" s="12" t="e">
        <f>VLOOKUP(B218,'Members Data'!$A$3:$F$365,4,FALSE)</f>
        <v>#N/A</v>
      </c>
      <c r="F218" s="3" t="str">
        <f t="shared" si="3"/>
        <v/>
      </c>
      <c r="G218" s="12"/>
      <c r="H218" s="12"/>
      <c r="I218" s="12"/>
      <c r="J218" s="12"/>
      <c r="K218" s="12"/>
      <c r="L218" s="12"/>
    </row>
    <row r="219" spans="1:12" x14ac:dyDescent="0.3">
      <c r="A219" s="51"/>
      <c r="B219" s="12"/>
      <c r="C219" s="12" t="e">
        <f>VLOOKUP(B219,'Members Data'!$A$3:$F$365,2,FALSE)</f>
        <v>#N/A</v>
      </c>
      <c r="D219" s="12" t="e">
        <f>VLOOKUP(B219,'Members Data'!$A$3:$F$365,3,FALSE)</f>
        <v>#N/A</v>
      </c>
      <c r="E219" s="12" t="e">
        <f>VLOOKUP(B219,'Members Data'!$A$3:$F$365,4,FALSE)</f>
        <v>#N/A</v>
      </c>
      <c r="F219" s="3" t="str">
        <f t="shared" si="3"/>
        <v/>
      </c>
      <c r="G219" s="12"/>
      <c r="H219" s="12"/>
      <c r="I219" s="12"/>
      <c r="J219" s="12"/>
      <c r="K219" s="12"/>
      <c r="L219" s="12"/>
    </row>
    <row r="220" spans="1:12" x14ac:dyDescent="0.3">
      <c r="A220" s="51"/>
      <c r="B220" s="12"/>
      <c r="C220" s="12" t="e">
        <f>VLOOKUP(B220,'Members Data'!$A$3:$F$365,2,FALSE)</f>
        <v>#N/A</v>
      </c>
      <c r="D220" s="12" t="e">
        <f>VLOOKUP(B220,'Members Data'!$A$3:$F$365,3,FALSE)</f>
        <v>#N/A</v>
      </c>
      <c r="E220" s="12" t="e">
        <f>VLOOKUP(B220,'Members Data'!$A$3:$F$365,4,FALSE)</f>
        <v>#N/A</v>
      </c>
      <c r="F220" s="3" t="str">
        <f t="shared" si="3"/>
        <v/>
      </c>
      <c r="G220" s="12"/>
      <c r="H220" s="12"/>
      <c r="I220" s="12"/>
      <c r="J220" s="12"/>
      <c r="K220" s="12"/>
      <c r="L220" s="12"/>
    </row>
    <row r="221" spans="1:12" x14ac:dyDescent="0.3">
      <c r="A221" s="51"/>
      <c r="B221" s="12"/>
      <c r="C221" s="12" t="e">
        <f>VLOOKUP(B221,'Members Data'!$A$3:$F$365,2,FALSE)</f>
        <v>#N/A</v>
      </c>
      <c r="D221" s="12" t="e">
        <f>VLOOKUP(B221,'Members Data'!$A$3:$F$365,3,FALSE)</f>
        <v>#N/A</v>
      </c>
      <c r="E221" s="12" t="e">
        <f>VLOOKUP(B221,'Members Data'!$A$3:$F$365,4,FALSE)</f>
        <v>#N/A</v>
      </c>
      <c r="F221" s="3" t="str">
        <f t="shared" si="3"/>
        <v/>
      </c>
      <c r="G221" s="12"/>
      <c r="H221" s="12"/>
      <c r="I221" s="12"/>
      <c r="J221" s="12"/>
      <c r="K221" s="12"/>
      <c r="L221" s="12"/>
    </row>
    <row r="222" spans="1:12" x14ac:dyDescent="0.3">
      <c r="A222" s="51"/>
      <c r="B222" s="12"/>
      <c r="C222" s="12" t="e">
        <f>VLOOKUP(B222,'Members Data'!$A$3:$F$365,2,FALSE)</f>
        <v>#N/A</v>
      </c>
      <c r="D222" s="12" t="e">
        <f>VLOOKUP(B222,'Members Data'!$A$3:$F$365,3,FALSE)</f>
        <v>#N/A</v>
      </c>
      <c r="E222" s="12" t="e">
        <f>VLOOKUP(B222,'Members Data'!$A$3:$F$365,4,FALSE)</f>
        <v>#N/A</v>
      </c>
      <c r="F222" s="3" t="str">
        <f t="shared" si="3"/>
        <v/>
      </c>
      <c r="G222" s="12"/>
      <c r="H222" s="12"/>
      <c r="I222" s="12"/>
      <c r="J222" s="12"/>
      <c r="K222" s="12"/>
      <c r="L222" s="12"/>
    </row>
    <row r="223" spans="1:12" x14ac:dyDescent="0.3">
      <c r="A223" s="51"/>
      <c r="B223" s="12"/>
      <c r="C223" s="12" t="e">
        <f>VLOOKUP(B223,'Members Data'!$A$3:$F$365,2,FALSE)</f>
        <v>#N/A</v>
      </c>
      <c r="D223" s="12" t="e">
        <f>VLOOKUP(B223,'Members Data'!$A$3:$F$365,3,FALSE)</f>
        <v>#N/A</v>
      </c>
      <c r="E223" s="12" t="e">
        <f>VLOOKUP(B223,'Members Data'!$A$3:$F$365,4,FALSE)</f>
        <v>#N/A</v>
      </c>
      <c r="F223" s="3" t="str">
        <f t="shared" si="3"/>
        <v/>
      </c>
      <c r="G223" s="12"/>
      <c r="H223" s="12"/>
      <c r="I223" s="12"/>
      <c r="J223" s="12"/>
      <c r="K223" s="12"/>
      <c r="L223" s="12"/>
    </row>
    <row r="224" spans="1:12" x14ac:dyDescent="0.3">
      <c r="F224" s="3" t="str">
        <f t="shared" si="3"/>
        <v/>
      </c>
    </row>
    <row r="225" spans="1:12" x14ac:dyDescent="0.3">
      <c r="A225" s="46" t="s">
        <v>23</v>
      </c>
      <c r="B225" s="17"/>
      <c r="C225" s="17" t="e">
        <f>VLOOKUP(B225,'Members Data'!$A$3:$F$365,2,FALSE)</f>
        <v>#N/A</v>
      </c>
      <c r="D225" s="17" t="e">
        <f>VLOOKUP(B225,'Members Data'!$A$3:$F$365,3,FALSE)</f>
        <v>#N/A</v>
      </c>
      <c r="E225" s="17" t="e">
        <f>VLOOKUP(B225,'Members Data'!$A$3:$F$365,4,FALSE)</f>
        <v>#N/A</v>
      </c>
      <c r="F225" s="3" t="str">
        <f t="shared" si="3"/>
        <v/>
      </c>
      <c r="G225" s="17"/>
      <c r="H225" s="17"/>
      <c r="I225" s="17"/>
      <c r="J225" s="17"/>
      <c r="K225" s="17"/>
      <c r="L225" s="17"/>
    </row>
    <row r="226" spans="1:12" x14ac:dyDescent="0.3">
      <c r="A226" s="46"/>
      <c r="B226" s="17"/>
      <c r="C226" s="17" t="e">
        <f>VLOOKUP(B226,'Members Data'!$A$3:$F$365,2,FALSE)</f>
        <v>#N/A</v>
      </c>
      <c r="D226" s="17" t="e">
        <f>VLOOKUP(B226,'Members Data'!$A$3:$F$365,3,FALSE)</f>
        <v>#N/A</v>
      </c>
      <c r="E226" s="17" t="e">
        <f>VLOOKUP(B226,'Members Data'!$A$3:$F$365,4,FALSE)</f>
        <v>#N/A</v>
      </c>
      <c r="F226" s="3" t="str">
        <f t="shared" si="3"/>
        <v/>
      </c>
      <c r="G226" s="17"/>
      <c r="H226" s="17"/>
      <c r="I226" s="17"/>
      <c r="J226" s="17"/>
      <c r="K226" s="17"/>
      <c r="L226" s="17"/>
    </row>
    <row r="227" spans="1:12" x14ac:dyDescent="0.3">
      <c r="A227" s="46"/>
      <c r="B227" s="17"/>
      <c r="C227" s="17" t="e">
        <f>VLOOKUP(B227,'Members Data'!$A$3:$F$365,2,FALSE)</f>
        <v>#N/A</v>
      </c>
      <c r="D227" s="17" t="e">
        <f>VLOOKUP(B227,'Members Data'!$A$3:$F$365,3,FALSE)</f>
        <v>#N/A</v>
      </c>
      <c r="E227" s="17" t="e">
        <f>VLOOKUP(B227,'Members Data'!$A$3:$F$365,4,FALSE)</f>
        <v>#N/A</v>
      </c>
      <c r="F227" s="3" t="str">
        <f t="shared" si="3"/>
        <v/>
      </c>
      <c r="G227" s="17"/>
      <c r="H227" s="17"/>
      <c r="I227" s="17"/>
      <c r="J227" s="17"/>
      <c r="K227" s="17"/>
      <c r="L227" s="17"/>
    </row>
    <row r="228" spans="1:12" x14ac:dyDescent="0.3">
      <c r="A228" s="46"/>
      <c r="B228" s="17"/>
      <c r="C228" s="17" t="e">
        <f>VLOOKUP(B228,'Members Data'!$A$3:$F$365,2,FALSE)</f>
        <v>#N/A</v>
      </c>
      <c r="D228" s="17" t="e">
        <f>VLOOKUP(B228,'Members Data'!$A$3:$F$365,3,FALSE)</f>
        <v>#N/A</v>
      </c>
      <c r="E228" s="17" t="e">
        <f>VLOOKUP(B228,'Members Data'!$A$3:$F$365,4,FALSE)</f>
        <v>#N/A</v>
      </c>
      <c r="F228" s="3" t="str">
        <f t="shared" si="3"/>
        <v/>
      </c>
      <c r="G228" s="17"/>
      <c r="H228" s="17"/>
      <c r="I228" s="17"/>
      <c r="J228" s="17"/>
      <c r="K228" s="17"/>
      <c r="L228" s="17"/>
    </row>
    <row r="229" spans="1:12" x14ac:dyDescent="0.3">
      <c r="A229" s="46"/>
      <c r="B229" s="17"/>
      <c r="C229" s="17" t="e">
        <f>VLOOKUP(B229,'Members Data'!$A$3:$F$365,2,FALSE)</f>
        <v>#N/A</v>
      </c>
      <c r="D229" s="17" t="e">
        <f>VLOOKUP(B229,'Members Data'!$A$3:$F$365,3,FALSE)</f>
        <v>#N/A</v>
      </c>
      <c r="E229" s="17" t="e">
        <f>VLOOKUP(B229,'Members Data'!$A$3:$F$365,4,FALSE)</f>
        <v>#N/A</v>
      </c>
      <c r="F229" s="3" t="str">
        <f t="shared" si="3"/>
        <v/>
      </c>
      <c r="G229" s="17"/>
      <c r="H229" s="17"/>
      <c r="I229" s="17"/>
      <c r="J229" s="17"/>
      <c r="K229" s="17"/>
      <c r="L229" s="17"/>
    </row>
    <row r="230" spans="1:12" x14ac:dyDescent="0.3">
      <c r="A230" s="46"/>
      <c r="B230" s="17"/>
      <c r="C230" s="17" t="e">
        <f>VLOOKUP(B230,'Members Data'!$A$3:$F$365,2,FALSE)</f>
        <v>#N/A</v>
      </c>
      <c r="D230" s="17" t="e">
        <f>VLOOKUP(B230,'Members Data'!$A$3:$F$365,3,FALSE)</f>
        <v>#N/A</v>
      </c>
      <c r="E230" s="17" t="e">
        <f>VLOOKUP(B230,'Members Data'!$A$3:$F$365,4,FALSE)</f>
        <v>#N/A</v>
      </c>
      <c r="F230" s="3" t="str">
        <f t="shared" si="3"/>
        <v/>
      </c>
      <c r="G230" s="17"/>
      <c r="H230" s="17"/>
      <c r="I230" s="17"/>
      <c r="J230" s="17"/>
      <c r="K230" s="17"/>
      <c r="L230" s="17"/>
    </row>
    <row r="231" spans="1:12" x14ac:dyDescent="0.3">
      <c r="A231" s="46"/>
      <c r="B231" s="17"/>
      <c r="C231" s="17" t="e">
        <f>VLOOKUP(B231,'Members Data'!$A$3:$F$365,2,FALSE)</f>
        <v>#N/A</v>
      </c>
      <c r="D231" s="17" t="e">
        <f>VLOOKUP(B231,'Members Data'!$A$3:$F$365,3,FALSE)</f>
        <v>#N/A</v>
      </c>
      <c r="E231" s="17" t="e">
        <f>VLOOKUP(B231,'Members Data'!$A$3:$F$365,4,FALSE)</f>
        <v>#N/A</v>
      </c>
      <c r="F231" s="3" t="str">
        <f t="shared" si="3"/>
        <v/>
      </c>
      <c r="G231" s="17"/>
      <c r="H231" s="17"/>
      <c r="I231" s="17"/>
      <c r="J231" s="17"/>
      <c r="K231" s="17"/>
      <c r="L231" s="17"/>
    </row>
    <row r="232" spans="1:12" x14ac:dyDescent="0.3">
      <c r="A232" s="46"/>
      <c r="B232" s="17"/>
      <c r="C232" s="17" t="e">
        <f>VLOOKUP(B232,'Members Data'!$A$3:$F$365,2,FALSE)</f>
        <v>#N/A</v>
      </c>
      <c r="D232" s="17" t="e">
        <f>VLOOKUP(B232,'Members Data'!$A$3:$F$365,3,FALSE)</f>
        <v>#N/A</v>
      </c>
      <c r="E232" s="17" t="e">
        <f>VLOOKUP(B232,'Members Data'!$A$3:$F$365,4,FALSE)</f>
        <v>#N/A</v>
      </c>
      <c r="F232" s="3" t="str">
        <f t="shared" si="3"/>
        <v/>
      </c>
      <c r="G232" s="17"/>
      <c r="H232" s="17"/>
      <c r="I232" s="17"/>
      <c r="J232" s="17"/>
      <c r="K232" s="17"/>
      <c r="L232" s="17"/>
    </row>
    <row r="233" spans="1:12" x14ac:dyDescent="0.3">
      <c r="A233" s="46"/>
      <c r="B233" s="17"/>
      <c r="C233" s="17" t="e">
        <f>VLOOKUP(B233,'Members Data'!$A$3:$F$365,2,FALSE)</f>
        <v>#N/A</v>
      </c>
      <c r="D233" s="17" t="e">
        <f>VLOOKUP(B233,'Members Data'!$A$3:$F$365,3,FALSE)</f>
        <v>#N/A</v>
      </c>
      <c r="E233" s="17" t="e">
        <f>VLOOKUP(B233,'Members Data'!$A$3:$F$365,4,FALSE)</f>
        <v>#N/A</v>
      </c>
      <c r="F233" s="3" t="str">
        <f t="shared" si="3"/>
        <v/>
      </c>
      <c r="G233" s="17"/>
      <c r="H233" s="17"/>
      <c r="I233" s="17"/>
      <c r="J233" s="17"/>
      <c r="K233" s="17"/>
      <c r="L233" s="17"/>
    </row>
    <row r="234" spans="1:12" x14ac:dyDescent="0.3">
      <c r="A234" s="46"/>
      <c r="B234" s="17"/>
      <c r="C234" s="17" t="e">
        <f>VLOOKUP(B234,'Members Data'!$A$3:$F$365,2,FALSE)</f>
        <v>#N/A</v>
      </c>
      <c r="D234" s="17" t="e">
        <f>VLOOKUP(B234,'Members Data'!$A$3:$F$365,3,FALSE)</f>
        <v>#N/A</v>
      </c>
      <c r="E234" s="17" t="e">
        <f>VLOOKUP(B234,'Members Data'!$A$3:$F$365,4,FALSE)</f>
        <v>#N/A</v>
      </c>
      <c r="F234" s="3" t="str">
        <f t="shared" si="3"/>
        <v/>
      </c>
      <c r="G234" s="17"/>
      <c r="H234" s="17"/>
      <c r="I234" s="17"/>
      <c r="J234" s="17"/>
      <c r="K234" s="17"/>
      <c r="L234" s="17"/>
    </row>
    <row r="235" spans="1:12" x14ac:dyDescent="0.3">
      <c r="A235" s="46"/>
      <c r="B235" s="17"/>
      <c r="C235" s="17" t="e">
        <f>VLOOKUP(B235,'Members Data'!$A$3:$F$365,2,FALSE)</f>
        <v>#N/A</v>
      </c>
      <c r="D235" s="17" t="e">
        <f>VLOOKUP(B235,'Members Data'!$A$3:$F$365,3,FALSE)</f>
        <v>#N/A</v>
      </c>
      <c r="E235" s="17" t="e">
        <f>VLOOKUP(B235,'Members Data'!$A$3:$F$365,4,FALSE)</f>
        <v>#N/A</v>
      </c>
      <c r="F235" s="3" t="str">
        <f t="shared" si="3"/>
        <v/>
      </c>
      <c r="G235" s="17"/>
      <c r="H235" s="17"/>
      <c r="I235" s="17"/>
      <c r="J235" s="17"/>
      <c r="K235" s="17"/>
      <c r="L235" s="17"/>
    </row>
    <row r="236" spans="1:12" x14ac:dyDescent="0.3">
      <c r="A236" s="46"/>
      <c r="B236" s="17"/>
      <c r="C236" s="17" t="e">
        <f>VLOOKUP(B236,'Members Data'!$A$3:$F$365,2,FALSE)</f>
        <v>#N/A</v>
      </c>
      <c r="D236" s="17" t="e">
        <f>VLOOKUP(B236,'Members Data'!$A$3:$F$365,3,FALSE)</f>
        <v>#N/A</v>
      </c>
      <c r="E236" s="17" t="e">
        <f>VLOOKUP(B236,'Members Data'!$A$3:$F$365,4,FALSE)</f>
        <v>#N/A</v>
      </c>
      <c r="F236" s="3" t="str">
        <f t="shared" si="3"/>
        <v/>
      </c>
      <c r="G236" s="17"/>
      <c r="H236" s="17"/>
      <c r="I236" s="17"/>
      <c r="J236" s="17"/>
      <c r="K236" s="17"/>
      <c r="L236" s="17"/>
    </row>
    <row r="237" spans="1:12" x14ac:dyDescent="0.3">
      <c r="A237" s="46"/>
      <c r="B237" s="17"/>
      <c r="C237" s="17" t="e">
        <f>VLOOKUP(B237,'Members Data'!$A$3:$F$365,2,FALSE)</f>
        <v>#N/A</v>
      </c>
      <c r="D237" s="17" t="e">
        <f>VLOOKUP(B237,'Members Data'!$A$3:$F$365,3,FALSE)</f>
        <v>#N/A</v>
      </c>
      <c r="E237" s="17" t="e">
        <f>VLOOKUP(B237,'Members Data'!$A$3:$F$365,4,FALSE)</f>
        <v>#N/A</v>
      </c>
      <c r="F237" s="3" t="str">
        <f t="shared" si="3"/>
        <v/>
      </c>
      <c r="G237" s="17"/>
      <c r="H237" s="17"/>
      <c r="I237" s="17"/>
      <c r="J237" s="17"/>
      <c r="K237" s="17"/>
      <c r="L237" s="17"/>
    </row>
    <row r="238" spans="1:12" x14ac:dyDescent="0.3">
      <c r="A238" s="46"/>
      <c r="B238" s="17"/>
      <c r="C238" s="17" t="e">
        <f>VLOOKUP(B238,'Members Data'!$A$3:$F$365,2,FALSE)</f>
        <v>#N/A</v>
      </c>
      <c r="D238" s="17" t="e">
        <f>VLOOKUP(B238,'Members Data'!$A$3:$F$365,3,FALSE)</f>
        <v>#N/A</v>
      </c>
      <c r="E238" s="17" t="e">
        <f>VLOOKUP(B238,'Members Data'!$A$3:$F$365,4,FALSE)</f>
        <v>#N/A</v>
      </c>
      <c r="F238" s="3" t="str">
        <f t="shared" si="3"/>
        <v/>
      </c>
      <c r="G238" s="17"/>
      <c r="H238" s="17"/>
      <c r="I238" s="17"/>
      <c r="J238" s="17"/>
      <c r="K238" s="17"/>
      <c r="L238" s="17"/>
    </row>
    <row r="239" spans="1:12" x14ac:dyDescent="0.3">
      <c r="A239" s="46"/>
      <c r="B239" s="17"/>
      <c r="C239" s="17" t="e">
        <f>VLOOKUP(B239,'Members Data'!$A$3:$F$365,2,FALSE)</f>
        <v>#N/A</v>
      </c>
      <c r="D239" s="17" t="e">
        <f>VLOOKUP(B239,'Members Data'!$A$3:$F$365,3,FALSE)</f>
        <v>#N/A</v>
      </c>
      <c r="E239" s="17" t="e">
        <f>VLOOKUP(B239,'Members Data'!$A$3:$F$365,4,FALSE)</f>
        <v>#N/A</v>
      </c>
      <c r="F239" s="3" t="str">
        <f t="shared" si="3"/>
        <v/>
      </c>
      <c r="G239" s="17"/>
      <c r="H239" s="17"/>
      <c r="I239" s="17"/>
      <c r="J239" s="17"/>
      <c r="K239" s="17"/>
      <c r="L239" s="17"/>
    </row>
    <row r="240" spans="1:12" x14ac:dyDescent="0.3">
      <c r="A240" s="46"/>
      <c r="B240" s="17"/>
      <c r="C240" s="17" t="e">
        <f>VLOOKUP(B240,'Members Data'!$A$3:$F$365,2,FALSE)</f>
        <v>#N/A</v>
      </c>
      <c r="D240" s="17" t="e">
        <f>VLOOKUP(B240,'Members Data'!$A$3:$F$365,3,FALSE)</f>
        <v>#N/A</v>
      </c>
      <c r="E240" s="17" t="e">
        <f>VLOOKUP(B240,'Members Data'!$A$3:$F$365,4,FALSE)</f>
        <v>#N/A</v>
      </c>
      <c r="F240" s="3" t="str">
        <f t="shared" si="3"/>
        <v/>
      </c>
      <c r="G240" s="17"/>
      <c r="H240" s="17"/>
      <c r="I240" s="17"/>
      <c r="J240" s="17"/>
      <c r="K240" s="17"/>
      <c r="L240" s="17"/>
    </row>
    <row r="241" spans="1:12" x14ac:dyDescent="0.3">
      <c r="A241" s="46"/>
      <c r="B241" s="17"/>
      <c r="C241" s="17" t="e">
        <f>VLOOKUP(B241,'Members Data'!$A$3:$F$365,2,FALSE)</f>
        <v>#N/A</v>
      </c>
      <c r="D241" s="17" t="e">
        <f>VLOOKUP(B241,'Members Data'!$A$3:$F$365,3,FALSE)</f>
        <v>#N/A</v>
      </c>
      <c r="E241" s="17" t="e">
        <f>VLOOKUP(B241,'Members Data'!$A$3:$F$365,4,FALSE)</f>
        <v>#N/A</v>
      </c>
      <c r="F241" s="3" t="str">
        <f t="shared" si="3"/>
        <v/>
      </c>
      <c r="G241" s="17"/>
      <c r="H241" s="17"/>
      <c r="I241" s="17"/>
      <c r="J241" s="17"/>
      <c r="K241" s="17"/>
      <c r="L241" s="17"/>
    </row>
    <row r="242" spans="1:12" x14ac:dyDescent="0.3">
      <c r="A242" s="46"/>
      <c r="B242" s="17"/>
      <c r="C242" s="17" t="e">
        <f>VLOOKUP(B242,'Members Data'!$A$3:$F$365,2,FALSE)</f>
        <v>#N/A</v>
      </c>
      <c r="D242" s="17" t="e">
        <f>VLOOKUP(B242,'Members Data'!$A$3:$F$365,3,FALSE)</f>
        <v>#N/A</v>
      </c>
      <c r="E242" s="17" t="e">
        <f>VLOOKUP(B242,'Members Data'!$A$3:$F$365,4,FALSE)</f>
        <v>#N/A</v>
      </c>
      <c r="F242" s="3" t="str">
        <f t="shared" si="3"/>
        <v/>
      </c>
      <c r="G242" s="17"/>
      <c r="H242" s="17"/>
      <c r="I242" s="17"/>
      <c r="J242" s="17"/>
      <c r="K242" s="17"/>
      <c r="L242" s="17"/>
    </row>
    <row r="243" spans="1:12" x14ac:dyDescent="0.3">
      <c r="A243" s="46"/>
      <c r="B243" s="17"/>
      <c r="C243" s="17" t="e">
        <f>VLOOKUP(B243,'Members Data'!$A$3:$F$365,2,FALSE)</f>
        <v>#N/A</v>
      </c>
      <c r="D243" s="17" t="e">
        <f>VLOOKUP(B243,'Members Data'!$A$3:$F$365,3,FALSE)</f>
        <v>#N/A</v>
      </c>
      <c r="E243" s="17" t="e">
        <f>VLOOKUP(B243,'Members Data'!$A$3:$F$365,4,FALSE)</f>
        <v>#N/A</v>
      </c>
      <c r="F243" s="3" t="str">
        <f t="shared" si="3"/>
        <v/>
      </c>
      <c r="G243" s="17"/>
      <c r="H243" s="17"/>
      <c r="I243" s="17"/>
      <c r="J243" s="17"/>
      <c r="K243" s="17"/>
      <c r="L243" s="17"/>
    </row>
    <row r="244" spans="1:12" x14ac:dyDescent="0.3">
      <c r="A244" s="46"/>
      <c r="B244" s="17"/>
      <c r="C244" s="17" t="e">
        <f>VLOOKUP(B244,'Members Data'!$A$3:$F$365,2,FALSE)</f>
        <v>#N/A</v>
      </c>
      <c r="D244" s="17" t="e">
        <f>VLOOKUP(B244,'Members Data'!$A$3:$F$365,3,FALSE)</f>
        <v>#N/A</v>
      </c>
      <c r="E244" s="17" t="e">
        <f>VLOOKUP(B244,'Members Data'!$A$3:$F$365,4,FALSE)</f>
        <v>#N/A</v>
      </c>
      <c r="F244" s="3" t="str">
        <f t="shared" si="3"/>
        <v/>
      </c>
      <c r="G244" s="17"/>
      <c r="H244" s="17"/>
      <c r="I244" s="17"/>
      <c r="J244" s="17"/>
      <c r="K244" s="17"/>
      <c r="L244" s="17"/>
    </row>
    <row r="245" spans="1:12" x14ac:dyDescent="0.3">
      <c r="A245" s="46"/>
      <c r="B245" s="17"/>
      <c r="C245" s="17" t="e">
        <f>VLOOKUP(B245,'Members Data'!$A$3:$F$365,2,FALSE)</f>
        <v>#N/A</v>
      </c>
      <c r="D245" s="17" t="e">
        <f>VLOOKUP(B245,'Members Data'!$A$3:$F$365,3,FALSE)</f>
        <v>#N/A</v>
      </c>
      <c r="E245" s="17" t="e">
        <f>VLOOKUP(B245,'Members Data'!$A$3:$F$365,4,FALSE)</f>
        <v>#N/A</v>
      </c>
      <c r="F245" s="3" t="str">
        <f t="shared" si="3"/>
        <v/>
      </c>
      <c r="G245" s="17"/>
      <c r="H245" s="17"/>
      <c r="I245" s="17"/>
      <c r="J245" s="17"/>
      <c r="K245" s="17"/>
      <c r="L245" s="17"/>
    </row>
  </sheetData>
  <mergeCells count="18">
    <mergeCell ref="G1:L1"/>
    <mergeCell ref="A1:A2"/>
    <mergeCell ref="B1:B2"/>
    <mergeCell ref="C1:C2"/>
    <mergeCell ref="D1:D2"/>
    <mergeCell ref="E1:E2"/>
    <mergeCell ref="F1:F2"/>
    <mergeCell ref="A3:A25"/>
    <mergeCell ref="A27:A47"/>
    <mergeCell ref="A49:A69"/>
    <mergeCell ref="A71:A91"/>
    <mergeCell ref="A93:A113"/>
    <mergeCell ref="A225:A245"/>
    <mergeCell ref="A115:A135"/>
    <mergeCell ref="A137:A157"/>
    <mergeCell ref="A159:A179"/>
    <mergeCell ref="A181:A201"/>
    <mergeCell ref="A203:A223"/>
  </mergeCells>
  <pageMargins left="0.25" right="0.25" top="0.75" bottom="0.75" header="0.3" footer="0.3"/>
  <pageSetup paperSize="9" scale="71" pageOrder="overThenDown" orientation="landscape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46"/>
  <sheetViews>
    <sheetView zoomScaleNormal="100" workbookViewId="0">
      <selection activeCell="M1" sqref="M1:Z1048576"/>
    </sheetView>
  </sheetViews>
  <sheetFormatPr defaultColWidth="8.77734375" defaultRowHeight="14.4" x14ac:dyDescent="0.3"/>
  <cols>
    <col min="1" max="1" width="21.33203125" customWidth="1"/>
    <col min="2" max="2" width="14.109375" customWidth="1"/>
    <col min="3" max="3" width="20" customWidth="1"/>
    <col min="4" max="4" width="17" customWidth="1"/>
    <col min="5" max="5" width="26.44140625" customWidth="1"/>
    <col min="13" max="13" width="12.33203125" customWidth="1"/>
    <col min="14" max="14" width="13" customWidth="1"/>
  </cols>
  <sheetData>
    <row r="1" spans="1:17" x14ac:dyDescent="0.3">
      <c r="A1" s="61" t="s">
        <v>14</v>
      </c>
      <c r="B1" s="63" t="s">
        <v>10</v>
      </c>
      <c r="C1" s="63" t="s">
        <v>11</v>
      </c>
      <c r="D1" s="63" t="s">
        <v>12</v>
      </c>
      <c r="E1" s="64" t="s">
        <v>13</v>
      </c>
      <c r="F1" s="65" t="s">
        <v>15</v>
      </c>
      <c r="G1" s="59" t="s">
        <v>16</v>
      </c>
      <c r="H1" s="59"/>
      <c r="I1" s="59"/>
      <c r="J1" s="59"/>
      <c r="K1" s="59"/>
      <c r="L1" s="59"/>
      <c r="M1" s="14"/>
      <c r="N1" s="14"/>
      <c r="O1" s="14"/>
      <c r="P1" s="14"/>
      <c r="Q1" s="14"/>
    </row>
    <row r="2" spans="1:17" x14ac:dyDescent="0.3">
      <c r="A2" s="62"/>
      <c r="B2" s="63"/>
      <c r="C2" s="63"/>
      <c r="D2" s="63"/>
      <c r="E2" s="64"/>
      <c r="F2" s="66"/>
      <c r="G2" s="13">
        <v>1</v>
      </c>
      <c r="H2" s="13">
        <v>2</v>
      </c>
      <c r="I2" s="13">
        <v>3</v>
      </c>
      <c r="J2" s="13">
        <v>4</v>
      </c>
      <c r="K2" s="13">
        <v>5</v>
      </c>
      <c r="L2" s="13">
        <v>6</v>
      </c>
      <c r="M2" s="14"/>
      <c r="N2" s="14"/>
      <c r="O2" s="14"/>
      <c r="P2" s="14"/>
      <c r="Q2" s="14"/>
    </row>
    <row r="3" spans="1:17" x14ac:dyDescent="0.3">
      <c r="A3" s="80" t="s">
        <v>49</v>
      </c>
      <c r="B3" s="3" t="s">
        <v>114</v>
      </c>
      <c r="C3" s="3" t="str">
        <f>VLOOKUP(B3,'Members Data'!$A$3:$F$365,2,FALSE)</f>
        <v>Heidi Atkinson</v>
      </c>
      <c r="D3" s="3">
        <f>VLOOKUP(B3,'Members Data'!$A$3:$F$365,3,FALSE)</f>
        <v>6</v>
      </c>
      <c r="E3" s="3" t="str">
        <f>VLOOKUP(B3,'Members Data'!$A$3:$F$365,4,FALSE)</f>
        <v>Nappa Pericles</v>
      </c>
      <c r="F3" s="3" t="str">
        <f>LEFT(B3,1)</f>
        <v>J</v>
      </c>
      <c r="G3" s="3">
        <v>7</v>
      </c>
      <c r="H3" s="3">
        <v>7</v>
      </c>
      <c r="I3" s="3">
        <v>5</v>
      </c>
      <c r="J3" s="3">
        <v>6</v>
      </c>
      <c r="K3" s="3">
        <v>14</v>
      </c>
      <c r="L3" s="3"/>
    </row>
    <row r="4" spans="1:17" x14ac:dyDescent="0.3">
      <c r="A4" s="81"/>
      <c r="B4" s="3" t="s">
        <v>251</v>
      </c>
      <c r="C4" s="3" t="str">
        <f>VLOOKUP(B4,'Members Data'!$A$3:$F$365,2,FALSE)</f>
        <v>Isabelle Cartmel</v>
      </c>
      <c r="D4" s="3">
        <f>VLOOKUP(B4,'Members Data'!$A$3:$F$365,3,FALSE)</f>
        <v>29</v>
      </c>
      <c r="E4" s="3" t="str">
        <f>VLOOKUP(B4,'Members Data'!$A$3:$F$365,4,FALSE)</f>
        <v>Woody</v>
      </c>
      <c r="F4" s="3" t="str">
        <f t="shared" ref="F4:F67" si="0">LEFT(B4,1)</f>
        <v>J</v>
      </c>
      <c r="G4" s="3">
        <v>6</v>
      </c>
      <c r="H4" s="3"/>
      <c r="I4" s="3"/>
      <c r="J4" s="3"/>
      <c r="K4" s="3"/>
      <c r="L4" s="3"/>
    </row>
    <row r="5" spans="1:17" x14ac:dyDescent="0.3">
      <c r="A5" s="81"/>
      <c r="B5" s="3" t="s">
        <v>465</v>
      </c>
      <c r="C5" s="3" t="str">
        <f>VLOOKUP(B5,'Members Data'!$A$3:$F$365,2,FALSE)</f>
        <v>Lottie Owens</v>
      </c>
      <c r="D5" s="3">
        <f>VLOOKUP(B5,'Members Data'!$A$3:$F$365,3,FALSE)</f>
        <v>102</v>
      </c>
      <c r="E5" s="3" t="str">
        <f>VLOOKUP(B5,'Members Data'!$A$3:$F$365,4,FALSE)</f>
        <v>Merribridge Star Appeal</v>
      </c>
      <c r="F5" s="3" t="str">
        <f t="shared" si="0"/>
        <v>J</v>
      </c>
      <c r="G5" s="3">
        <v>5</v>
      </c>
      <c r="H5" s="3"/>
      <c r="I5" s="3"/>
      <c r="J5" s="3"/>
      <c r="K5" s="3"/>
      <c r="L5" s="3"/>
    </row>
    <row r="6" spans="1:17" x14ac:dyDescent="0.3">
      <c r="A6" s="81"/>
      <c r="B6" s="3" t="s">
        <v>305</v>
      </c>
      <c r="C6" s="3" t="str">
        <f>VLOOKUP(B6,'Members Data'!$A$3:$F$365,2,FALSE)</f>
        <v>Lizzie Howard</v>
      </c>
      <c r="D6" s="3">
        <f>VLOOKUP(B6,'Members Data'!$A$3:$F$365,3,FALSE)</f>
        <v>61</v>
      </c>
      <c r="E6" s="3" t="str">
        <f>VLOOKUP(B6,'Members Data'!$A$3:$F$365,4,FALSE)</f>
        <v>Tibon Tequila Sunrise</v>
      </c>
      <c r="F6" s="3" t="str">
        <f t="shared" si="0"/>
        <v>J</v>
      </c>
      <c r="G6" s="3">
        <v>4</v>
      </c>
      <c r="H6" s="3">
        <v>5</v>
      </c>
      <c r="I6" s="3">
        <v>4</v>
      </c>
      <c r="J6" s="3">
        <v>5</v>
      </c>
      <c r="K6" s="3">
        <v>8</v>
      </c>
      <c r="L6" s="3"/>
    </row>
    <row r="7" spans="1:17" x14ac:dyDescent="0.3">
      <c r="A7" s="81"/>
      <c r="B7" s="3" t="s">
        <v>218</v>
      </c>
      <c r="C7" s="3" t="str">
        <f>VLOOKUP(B7,'Members Data'!$A$3:$F$365,2,FALSE)</f>
        <v>Georgie Turner</v>
      </c>
      <c r="D7" s="3">
        <f>VLOOKUP(B7,'Members Data'!$A$3:$F$365,3,FALSE)</f>
        <v>37</v>
      </c>
      <c r="E7" s="3" t="str">
        <f>VLOOKUP(B7,'Members Data'!$A$3:$F$365,4,FALSE)</f>
        <v>Colne Tatsuki</v>
      </c>
      <c r="F7" s="3" t="str">
        <f t="shared" si="0"/>
        <v>J</v>
      </c>
      <c r="G7" s="3">
        <v>3</v>
      </c>
      <c r="H7" s="3">
        <v>4</v>
      </c>
      <c r="I7" s="3">
        <v>7</v>
      </c>
      <c r="J7" s="3">
        <v>7</v>
      </c>
      <c r="K7" s="3"/>
      <c r="L7" s="3"/>
    </row>
    <row r="8" spans="1:17" x14ac:dyDescent="0.3">
      <c r="A8" s="81"/>
      <c r="B8" s="3" t="s">
        <v>164</v>
      </c>
      <c r="C8" s="3" t="str">
        <f>VLOOKUP(B8,'Members Data'!$A$3:$F$365,2,FALSE)</f>
        <v>Remi Hawkins</v>
      </c>
      <c r="D8" s="3">
        <f>VLOOKUP(B8,'Members Data'!$A$3:$F$365,3,FALSE)</f>
        <v>20</v>
      </c>
      <c r="E8" s="3" t="str">
        <f>VLOOKUP(B8,'Members Data'!$A$3:$F$365,4,FALSE)</f>
        <v>Spirit</v>
      </c>
      <c r="F8" s="3" t="str">
        <f t="shared" si="0"/>
        <v>J</v>
      </c>
      <c r="G8" s="3">
        <v>2</v>
      </c>
      <c r="H8" s="3"/>
      <c r="I8" s="3"/>
      <c r="J8" s="3"/>
      <c r="K8" s="3"/>
      <c r="L8" s="3"/>
    </row>
    <row r="9" spans="1:17" x14ac:dyDescent="0.3">
      <c r="A9" s="81"/>
      <c r="B9" s="3" t="s">
        <v>216</v>
      </c>
      <c r="C9" s="3" t="str">
        <f>VLOOKUP(B9,'Members Data'!$A$3:$F$365,2,FALSE)</f>
        <v>Rosa Mitchell</v>
      </c>
      <c r="D9" s="3">
        <f>VLOOKUP(B9,'Members Data'!$A$3:$F$365,3,FALSE)</f>
        <v>35</v>
      </c>
      <c r="E9" s="3" t="str">
        <f>VLOOKUP(B9,'Members Data'!$A$3:$F$365,4,FALSE)</f>
        <v>Spirit</v>
      </c>
      <c r="F9" s="3" t="str">
        <f t="shared" si="0"/>
        <v>J</v>
      </c>
      <c r="G9" s="3">
        <v>1</v>
      </c>
      <c r="H9" s="3"/>
      <c r="I9" s="3"/>
      <c r="J9" s="3"/>
      <c r="K9" s="3"/>
      <c r="L9" s="3"/>
    </row>
    <row r="10" spans="1:17" x14ac:dyDescent="0.3">
      <c r="A10" s="81"/>
      <c r="B10" s="3" t="s">
        <v>300</v>
      </c>
      <c r="C10" s="3" t="str">
        <f>VLOOKUP(B10,'Members Data'!$A$3:$F$365,2,FALSE)</f>
        <v>Ivy Haworth</v>
      </c>
      <c r="D10" s="3">
        <f>VLOOKUP(B10,'Members Data'!$A$3:$F$365,3,FALSE)</f>
        <v>60</v>
      </c>
      <c r="E10" s="3" t="str">
        <f>VLOOKUP(B10,'Members Data'!$A$3:$F$365,4,FALSE)</f>
        <v>Jula Golden Halfpenny</v>
      </c>
      <c r="F10" s="3" t="str">
        <f t="shared" si="0"/>
        <v>J</v>
      </c>
      <c r="G10" s="3">
        <v>1</v>
      </c>
      <c r="H10" s="3">
        <v>6</v>
      </c>
      <c r="I10" s="3">
        <v>6</v>
      </c>
      <c r="J10" s="3">
        <v>4</v>
      </c>
      <c r="K10" s="3">
        <v>10</v>
      </c>
      <c r="L10" s="3"/>
    </row>
    <row r="11" spans="1:17" x14ac:dyDescent="0.3">
      <c r="A11" s="81"/>
      <c r="B11" s="3" t="s">
        <v>624</v>
      </c>
      <c r="C11" s="3" t="str">
        <f>VLOOKUP(B11,'Members Data'!$A$3:$F$365,2,FALSE)</f>
        <v>Bobby Birch</v>
      </c>
      <c r="D11" s="3">
        <f>VLOOKUP(B11,'Members Data'!$A$3:$F$365,3,FALSE)</f>
        <v>143</v>
      </c>
      <c r="E11" s="3" t="str">
        <f>VLOOKUP(B11,'Members Data'!$A$3:$F$365,4,FALSE)</f>
        <v>Sparkle</v>
      </c>
      <c r="F11" s="3" t="str">
        <f t="shared" si="0"/>
        <v>J</v>
      </c>
      <c r="G11" s="3"/>
      <c r="H11" s="3">
        <v>3</v>
      </c>
      <c r="I11" s="3">
        <v>3</v>
      </c>
      <c r="J11" s="3"/>
      <c r="K11" s="3"/>
      <c r="L11" s="3"/>
    </row>
    <row r="12" spans="1:17" x14ac:dyDescent="0.3">
      <c r="A12" s="81"/>
      <c r="B12" s="3" t="s">
        <v>745</v>
      </c>
      <c r="C12" s="3" t="str">
        <f>VLOOKUP(B12,'Members Data'!$A$3:$F$365,2,FALSE)</f>
        <v>Callie Clayton</v>
      </c>
      <c r="D12" s="3">
        <f>VLOOKUP(B12,'Members Data'!$A$3:$F$365,3,FALSE)</f>
        <v>107</v>
      </c>
      <c r="E12" s="3" t="str">
        <f>VLOOKUP(B12,'Members Data'!$A$3:$F$365,4,FALSE)</f>
        <v>Forrest Rocky Road</v>
      </c>
      <c r="F12" s="3" t="str">
        <f t="shared" si="0"/>
        <v>j</v>
      </c>
      <c r="G12" s="3"/>
      <c r="H12" s="3"/>
      <c r="I12" s="3"/>
      <c r="J12" s="3"/>
      <c r="K12" s="3">
        <v>12</v>
      </c>
      <c r="L12" s="3"/>
    </row>
    <row r="13" spans="1:17" x14ac:dyDescent="0.3">
      <c r="A13" s="81"/>
      <c r="B13" s="3"/>
      <c r="C13" s="3" t="e">
        <f>VLOOKUP(B13,'Members Data'!$A$3:$F$365,2,FALSE)</f>
        <v>#N/A</v>
      </c>
      <c r="D13" s="3" t="e">
        <f>VLOOKUP(B13,'Members Data'!$A$3:$F$365,3,FALSE)</f>
        <v>#N/A</v>
      </c>
      <c r="E13" s="3" t="e">
        <f>VLOOKUP(B13,'Members Data'!$A$3:$F$365,4,FALSE)</f>
        <v>#N/A</v>
      </c>
      <c r="F13" s="3" t="str">
        <f t="shared" si="0"/>
        <v/>
      </c>
      <c r="G13" s="3"/>
      <c r="H13" s="3"/>
      <c r="I13" s="3"/>
      <c r="J13" s="3"/>
      <c r="K13" s="3"/>
      <c r="L13" s="3"/>
    </row>
    <row r="14" spans="1:17" x14ac:dyDescent="0.3">
      <c r="A14" s="81"/>
      <c r="B14" s="3"/>
      <c r="C14" s="3" t="e">
        <f>VLOOKUP(B14,'Members Data'!$A$3:$F$365,2,FALSE)</f>
        <v>#N/A</v>
      </c>
      <c r="D14" s="3" t="e">
        <f>VLOOKUP(B14,'Members Data'!$A$3:$F$365,3,FALSE)</f>
        <v>#N/A</v>
      </c>
      <c r="E14" s="3" t="e">
        <f>VLOOKUP(B14,'Members Data'!$A$3:$F$365,4,FALSE)</f>
        <v>#N/A</v>
      </c>
      <c r="F14" s="3" t="str">
        <f t="shared" si="0"/>
        <v/>
      </c>
      <c r="G14" s="3"/>
      <c r="I14" s="3"/>
      <c r="J14" s="3"/>
      <c r="K14" s="3"/>
      <c r="L14" s="3"/>
    </row>
    <row r="15" spans="1:17" x14ac:dyDescent="0.3">
      <c r="A15" s="81"/>
      <c r="B15" s="3"/>
      <c r="C15" s="3" t="e">
        <f>VLOOKUP(B15,'Members Data'!$A$3:$F$365,2,FALSE)</f>
        <v>#N/A</v>
      </c>
      <c r="D15" s="3" t="e">
        <f>VLOOKUP(B15,'Members Data'!$A$3:$F$365,3,FALSE)</f>
        <v>#N/A</v>
      </c>
      <c r="E15" s="3" t="e">
        <f>VLOOKUP(B15,'Members Data'!$A$3:$F$365,4,FALSE)</f>
        <v>#N/A</v>
      </c>
      <c r="F15" s="3" t="str">
        <f t="shared" si="0"/>
        <v/>
      </c>
      <c r="G15" s="3"/>
      <c r="H15" s="3"/>
      <c r="I15" s="3"/>
      <c r="J15" s="3"/>
      <c r="K15" s="3"/>
      <c r="L15" s="3"/>
    </row>
    <row r="16" spans="1:17" x14ac:dyDescent="0.3">
      <c r="A16" s="81"/>
      <c r="B16" s="3"/>
      <c r="C16" s="3" t="e">
        <f>VLOOKUP(B16,'Members Data'!$A$3:$F$365,2,FALSE)</f>
        <v>#N/A</v>
      </c>
      <c r="D16" s="3" t="e">
        <f>VLOOKUP(B16,'Members Data'!$A$3:$F$365,3,FALSE)</f>
        <v>#N/A</v>
      </c>
      <c r="E16" s="3" t="e">
        <f>VLOOKUP(B16,'Members Data'!$A$3:$F$365,4,FALSE)</f>
        <v>#N/A</v>
      </c>
      <c r="F16" s="3" t="str">
        <f t="shared" si="0"/>
        <v/>
      </c>
      <c r="G16" s="3"/>
      <c r="H16" s="3"/>
      <c r="I16" s="3"/>
      <c r="J16" s="3"/>
      <c r="K16" s="3"/>
      <c r="L16" s="3"/>
    </row>
    <row r="17" spans="1:14" x14ac:dyDescent="0.3">
      <c r="A17" s="81"/>
      <c r="B17" s="3"/>
      <c r="C17" s="3" t="e">
        <f>VLOOKUP(B17,'Members Data'!$A$3:$F$365,2,FALSE)</f>
        <v>#N/A</v>
      </c>
      <c r="D17" s="3" t="e">
        <f>VLOOKUP(B17,'Members Data'!$A$3:$F$365,3,FALSE)</f>
        <v>#N/A</v>
      </c>
      <c r="E17" s="3" t="e">
        <f>VLOOKUP(B17,'Members Data'!$A$3:$F$365,4,FALSE)</f>
        <v>#N/A</v>
      </c>
      <c r="F17" s="3" t="str">
        <f t="shared" si="0"/>
        <v/>
      </c>
      <c r="G17" s="3"/>
      <c r="H17" s="3"/>
      <c r="I17" s="3"/>
      <c r="J17" s="3"/>
      <c r="K17" s="3"/>
      <c r="L17" s="3"/>
    </row>
    <row r="18" spans="1:14" x14ac:dyDescent="0.3">
      <c r="A18" s="81"/>
      <c r="B18" s="3"/>
      <c r="C18" s="3" t="e">
        <f>VLOOKUP(B18,'Members Data'!$A$3:$F$365,2,FALSE)</f>
        <v>#N/A</v>
      </c>
      <c r="D18" s="3" t="e">
        <f>VLOOKUP(B18,'Members Data'!$A$3:$F$365,3,FALSE)</f>
        <v>#N/A</v>
      </c>
      <c r="E18" s="3" t="e">
        <f>VLOOKUP(B18,'Members Data'!$A$3:$F$365,4,FALSE)</f>
        <v>#N/A</v>
      </c>
      <c r="F18" s="3" t="str">
        <f t="shared" si="0"/>
        <v/>
      </c>
      <c r="G18" s="3"/>
      <c r="H18" s="3"/>
      <c r="I18" s="3"/>
      <c r="J18" s="3"/>
      <c r="K18" s="3"/>
      <c r="L18" s="3"/>
    </row>
    <row r="19" spans="1:14" x14ac:dyDescent="0.3">
      <c r="A19" s="81"/>
      <c r="B19" s="3"/>
      <c r="C19" s="3" t="e">
        <f>VLOOKUP(B19,'Members Data'!$A$3:$F$365,2,FALSE)</f>
        <v>#N/A</v>
      </c>
      <c r="D19" s="3" t="e">
        <f>VLOOKUP(B19,'Members Data'!$A$3:$F$365,3,FALSE)</f>
        <v>#N/A</v>
      </c>
      <c r="E19" s="3" t="e">
        <f>VLOOKUP(B19,'Members Data'!$A$3:$F$365,4,FALSE)</f>
        <v>#N/A</v>
      </c>
      <c r="F19" s="3" t="str">
        <f t="shared" si="0"/>
        <v/>
      </c>
      <c r="G19" s="3"/>
      <c r="H19" s="3"/>
      <c r="I19" s="3"/>
      <c r="J19" s="3"/>
      <c r="K19" s="3"/>
      <c r="L19" s="3"/>
    </row>
    <row r="20" spans="1:14" x14ac:dyDescent="0.3">
      <c r="A20" s="81"/>
      <c r="B20" s="3"/>
      <c r="C20" s="3" t="e">
        <f>VLOOKUP(B20,'Members Data'!$A$3:$F$365,2,FALSE)</f>
        <v>#N/A</v>
      </c>
      <c r="D20" s="3" t="e">
        <f>VLOOKUP(B20,'Members Data'!$A$3:$F$365,3,FALSE)</f>
        <v>#N/A</v>
      </c>
      <c r="E20" s="3" t="e">
        <f>VLOOKUP(B20,'Members Data'!$A$3:$F$365,4,FALSE)</f>
        <v>#N/A</v>
      </c>
      <c r="F20" s="3" t="str">
        <f t="shared" si="0"/>
        <v/>
      </c>
      <c r="G20" s="3"/>
      <c r="H20" s="3"/>
      <c r="I20" s="3"/>
      <c r="J20" s="3"/>
      <c r="K20" s="3"/>
      <c r="L20" s="3"/>
    </row>
    <row r="21" spans="1:14" x14ac:dyDescent="0.3">
      <c r="A21" s="81"/>
      <c r="B21" s="3"/>
      <c r="C21" s="3" t="e">
        <f>VLOOKUP(B21,'Members Data'!$A$3:$F$365,2,FALSE)</f>
        <v>#N/A</v>
      </c>
      <c r="D21" s="3" t="e">
        <f>VLOOKUP(B21,'Members Data'!$A$3:$F$365,3,FALSE)</f>
        <v>#N/A</v>
      </c>
      <c r="E21" s="3" t="e">
        <f>VLOOKUP(B21,'Members Data'!$A$3:$F$365,4,FALSE)</f>
        <v>#N/A</v>
      </c>
      <c r="F21" s="3" t="str">
        <f t="shared" si="0"/>
        <v/>
      </c>
      <c r="G21" s="3"/>
      <c r="H21" s="3"/>
      <c r="I21" s="3"/>
      <c r="J21" s="3"/>
      <c r="K21" s="3"/>
      <c r="L21" s="3"/>
    </row>
    <row r="22" spans="1:14" x14ac:dyDescent="0.3">
      <c r="A22" s="81"/>
      <c r="B22" s="3"/>
      <c r="C22" s="3" t="e">
        <f>VLOOKUP(B22,'Members Data'!$A$3:$F$365,2,FALSE)</f>
        <v>#N/A</v>
      </c>
      <c r="D22" s="3" t="e">
        <f>VLOOKUP(B22,'Members Data'!$A$3:$F$365,3,FALSE)</f>
        <v>#N/A</v>
      </c>
      <c r="E22" s="3" t="e">
        <f>VLOOKUP(B22,'Members Data'!$A$3:$F$365,4,FALSE)</f>
        <v>#N/A</v>
      </c>
      <c r="F22" s="3" t="str">
        <f t="shared" si="0"/>
        <v/>
      </c>
      <c r="G22" s="3"/>
      <c r="H22" s="3"/>
      <c r="I22" s="3"/>
      <c r="J22" s="3"/>
      <c r="K22" s="3"/>
      <c r="L22" s="3"/>
    </row>
    <row r="23" spans="1:14" x14ac:dyDescent="0.3">
      <c r="A23" s="81"/>
      <c r="B23" s="3"/>
      <c r="C23" s="3" t="e">
        <f>VLOOKUP(B23,'Members Data'!$A$3:$F$365,2,FALSE)</f>
        <v>#N/A</v>
      </c>
      <c r="D23" s="3" t="e">
        <f>VLOOKUP(B23,'Members Data'!$A$3:$F$365,3,FALSE)</f>
        <v>#N/A</v>
      </c>
      <c r="E23" s="3" t="e">
        <f>VLOOKUP(B23,'Members Data'!$A$3:$F$365,4,FALSE)</f>
        <v>#N/A</v>
      </c>
      <c r="F23" s="3" t="str">
        <f t="shared" si="0"/>
        <v/>
      </c>
      <c r="G23" s="3"/>
      <c r="H23" s="3"/>
      <c r="I23" s="3"/>
      <c r="J23" s="3"/>
      <c r="K23" s="3"/>
      <c r="L23" s="3"/>
    </row>
    <row r="24" spans="1:14" x14ac:dyDescent="0.3">
      <c r="A24" s="81"/>
      <c r="B24" s="3"/>
      <c r="C24" s="3" t="e">
        <f>VLOOKUP(B24,'Members Data'!$A$3:$F$365,2,FALSE)</f>
        <v>#N/A</v>
      </c>
      <c r="D24" s="3" t="e">
        <f>VLOOKUP(B24,'Members Data'!$A$3:$F$365,3,FALSE)</f>
        <v>#N/A</v>
      </c>
      <c r="E24" s="3" t="e">
        <f>VLOOKUP(B24,'Members Data'!$A$3:$F$365,4,FALSE)</f>
        <v>#N/A</v>
      </c>
      <c r="F24" s="3" t="str">
        <f t="shared" si="0"/>
        <v/>
      </c>
      <c r="G24" s="3"/>
      <c r="H24" s="3"/>
      <c r="I24" s="3"/>
      <c r="J24" s="3"/>
      <c r="K24" s="3"/>
      <c r="L24" s="3"/>
    </row>
    <row r="25" spans="1:14" x14ac:dyDescent="0.3">
      <c r="A25" s="82"/>
      <c r="B25" s="3"/>
      <c r="C25" s="3" t="e">
        <f>VLOOKUP(B25,'Members Data'!$A$3:$F$365,2,FALSE)</f>
        <v>#N/A</v>
      </c>
      <c r="D25" s="3" t="e">
        <f>VLOOKUP(B25,'Members Data'!$A$3:$F$365,3,FALSE)</f>
        <v>#N/A</v>
      </c>
      <c r="E25" s="3" t="e">
        <f>VLOOKUP(B25,'Members Data'!$A$3:$F$365,4,FALSE)</f>
        <v>#N/A</v>
      </c>
      <c r="F25" s="3" t="str">
        <f t="shared" si="0"/>
        <v/>
      </c>
      <c r="G25" s="3"/>
      <c r="H25" s="3"/>
      <c r="I25" s="3"/>
      <c r="J25" s="3"/>
      <c r="K25" s="3"/>
      <c r="L25" s="3"/>
    </row>
    <row r="26" spans="1:14" x14ac:dyDescent="0.3">
      <c r="A26" s="14"/>
      <c r="C26" s="1"/>
      <c r="D26" s="1"/>
      <c r="E26" s="1"/>
      <c r="F26" s="3" t="str">
        <f t="shared" si="0"/>
        <v/>
      </c>
      <c r="M26" s="1" t="s">
        <v>21</v>
      </c>
      <c r="N26" s="1" t="s">
        <v>24</v>
      </c>
    </row>
    <row r="27" spans="1:14" x14ac:dyDescent="0.3">
      <c r="A27" s="55" t="s">
        <v>50</v>
      </c>
      <c r="B27" s="4" t="s">
        <v>363</v>
      </c>
      <c r="C27" s="4" t="str">
        <f>VLOOKUP(B27,'Members Data'!$A$3:$F$365,2,FALSE)</f>
        <v>Billie Crawley</v>
      </c>
      <c r="D27" s="4">
        <f>VLOOKUP(B27,'Members Data'!$A$3:$F$365,3,FALSE)</f>
        <v>79</v>
      </c>
      <c r="E27" s="4" t="str">
        <f>VLOOKUP(B27,'Members Data'!$A$3:$F$365,4,FALSE)</f>
        <v>Pentyclwd April</v>
      </c>
      <c r="F27" s="3" t="str">
        <f t="shared" si="0"/>
        <v>J</v>
      </c>
      <c r="G27" s="4">
        <v>7</v>
      </c>
      <c r="H27" s="4">
        <v>6</v>
      </c>
      <c r="I27" s="4">
        <v>7</v>
      </c>
      <c r="J27" s="4">
        <v>4</v>
      </c>
      <c r="K27" s="4">
        <v>12</v>
      </c>
      <c r="L27" s="4"/>
      <c r="M27" s="1"/>
      <c r="N27" s="1"/>
    </row>
    <row r="28" spans="1:14" x14ac:dyDescent="0.3">
      <c r="A28" s="55"/>
      <c r="B28" s="4" t="s">
        <v>305</v>
      </c>
      <c r="C28" s="4" t="str">
        <f>VLOOKUP(B28,'Members Data'!$A$3:$F$365,2,FALSE)</f>
        <v>Lizzie Howard</v>
      </c>
      <c r="D28" s="4">
        <f>VLOOKUP(B28,'Members Data'!$A$3:$F$365,3,FALSE)</f>
        <v>61</v>
      </c>
      <c r="E28" s="4" t="str">
        <f>VLOOKUP(B28,'Members Data'!$A$3:$F$365,4,FALSE)</f>
        <v>Tibon Tequila Sunrise</v>
      </c>
      <c r="F28" s="3" t="str">
        <f t="shared" si="0"/>
        <v>J</v>
      </c>
      <c r="G28" s="4">
        <v>5</v>
      </c>
      <c r="H28" s="4">
        <v>7</v>
      </c>
      <c r="I28" s="4">
        <v>3</v>
      </c>
      <c r="J28" s="4">
        <v>2</v>
      </c>
      <c r="K28" s="4">
        <v>14</v>
      </c>
      <c r="L28" s="4"/>
      <c r="M28" s="1" t="e">
        <f>IF(#REF!="S",(SUMIFS(#REF!,$B$3:$B$246,#REF!,$F$3:$F$246,"S")),0)</f>
        <v>#REF!</v>
      </c>
      <c r="N28" s="1" t="e">
        <f t="array" ref="N28">SUMPRODUCT((M28&lt;=$M$28:$M$246)/COUNTIF($M$28:$M$246,$M$28:$M$246))</f>
        <v>#REF!</v>
      </c>
    </row>
    <row r="29" spans="1:14" x14ac:dyDescent="0.3">
      <c r="A29" s="55"/>
      <c r="B29" s="4" t="s">
        <v>655</v>
      </c>
      <c r="C29" s="4" t="str">
        <f>VLOOKUP(B29,'Members Data'!$A$3:$F$365,2,FALSE)</f>
        <v>Lachlan Maclean</v>
      </c>
      <c r="D29" s="4">
        <f>VLOOKUP(B29,'Members Data'!$A$3:$F$365,3,FALSE)</f>
        <v>126</v>
      </c>
      <c r="E29" s="4" t="str">
        <f>VLOOKUP(B29,'Members Data'!$A$3:$F$365,4,FALSE)</f>
        <v xml:space="preserve">Lady </v>
      </c>
      <c r="F29" s="3" t="str">
        <f t="shared" si="0"/>
        <v>J</v>
      </c>
      <c r="G29" s="4">
        <v>6</v>
      </c>
      <c r="H29" s="4">
        <v>5</v>
      </c>
      <c r="I29" s="4"/>
      <c r="J29" s="4">
        <v>1</v>
      </c>
      <c r="K29" s="4"/>
      <c r="L29" s="4"/>
      <c r="M29" s="1" t="e">
        <f>IF(#REF!="S",(SUMIFS(#REF!,$B$3:$B$246,#REF!,$F$3:$F$246,"S")),0)</f>
        <v>#REF!</v>
      </c>
      <c r="N29" s="1" t="e">
        <f t="array" ref="N29">SUMPRODUCT((M29&lt;=$M$28:$M$246)/COUNTIF($M$28:$M$246,$M$28:$M$246))</f>
        <v>#REF!</v>
      </c>
    </row>
    <row r="30" spans="1:14" x14ac:dyDescent="0.3">
      <c r="A30" s="55"/>
      <c r="B30" s="4" t="s">
        <v>218</v>
      </c>
      <c r="C30" s="4" t="str">
        <f>VLOOKUP(B30,'Members Data'!$A$3:$F$365,2,FALSE)</f>
        <v>Georgie Turner</v>
      </c>
      <c r="D30" s="4">
        <f>VLOOKUP(B30,'Members Data'!$A$3:$F$365,3,FALSE)</f>
        <v>37</v>
      </c>
      <c r="E30" s="4" t="str">
        <f>VLOOKUP(B30,'Members Data'!$A$3:$F$365,4,FALSE)</f>
        <v>Colne Tatsuki</v>
      </c>
      <c r="F30" s="3" t="str">
        <f t="shared" si="0"/>
        <v>J</v>
      </c>
      <c r="G30" s="4">
        <v>4</v>
      </c>
      <c r="H30" s="4">
        <v>1</v>
      </c>
      <c r="I30" s="4">
        <v>5</v>
      </c>
      <c r="J30" s="4">
        <v>6</v>
      </c>
      <c r="K30" s="4"/>
      <c r="L30" s="4"/>
      <c r="M30" s="1" t="e">
        <f>IF(#REF!="S",(SUMIFS(#REF!,$B$3:$B$246,#REF!,$F$3:$F$246,"S")),0)</f>
        <v>#REF!</v>
      </c>
      <c r="N30" s="1" t="e">
        <f t="array" ref="N30">SUMPRODUCT((M30&lt;=$M$28:$M$246)/COUNTIF($M$28:$M$246,$M$28:$M$246))</f>
        <v>#REF!</v>
      </c>
    </row>
    <row r="31" spans="1:14" x14ac:dyDescent="0.3">
      <c r="A31" s="55"/>
      <c r="B31" s="4" t="s">
        <v>114</v>
      </c>
      <c r="C31" s="4" t="str">
        <f>VLOOKUP(B31,'Members Data'!$A$3:$F$365,2,FALSE)</f>
        <v>Heidi Atkinson</v>
      </c>
      <c r="D31" s="4">
        <f>VLOOKUP(B31,'Members Data'!$A$3:$F$365,3,FALSE)</f>
        <v>6</v>
      </c>
      <c r="E31" s="4" t="str">
        <f>VLOOKUP(B31,'Members Data'!$A$3:$F$365,4,FALSE)</f>
        <v>Nappa Pericles</v>
      </c>
      <c r="F31" s="3" t="str">
        <f t="shared" si="0"/>
        <v>J</v>
      </c>
      <c r="G31" s="4">
        <v>3</v>
      </c>
      <c r="H31" s="4">
        <v>1</v>
      </c>
      <c r="I31" s="4">
        <v>6</v>
      </c>
      <c r="J31" s="4">
        <v>5</v>
      </c>
      <c r="K31" s="4">
        <v>6</v>
      </c>
      <c r="L31" s="4"/>
      <c r="M31" s="1" t="e">
        <f>IF(#REF!="S",(SUMIFS(#REF!,$B$3:$B$246,#REF!,$F$3:$F$246,"S")),0)</f>
        <v>#REF!</v>
      </c>
      <c r="N31" s="1" t="e">
        <f t="array" ref="N31">SUMPRODUCT((M31&lt;=$M$28:$M$246)/COUNTIF($M$28:$M$246,$M$28:$M$246))</f>
        <v>#REF!</v>
      </c>
    </row>
    <row r="32" spans="1:14" x14ac:dyDescent="0.3">
      <c r="A32" s="55"/>
      <c r="B32" s="4" t="s">
        <v>468</v>
      </c>
      <c r="C32" s="4" t="str">
        <f>VLOOKUP(B32,'Members Data'!$A$3:$F$365,2,FALSE)</f>
        <v>Callie Clayton</v>
      </c>
      <c r="D32" s="4">
        <f>VLOOKUP(B32,'Members Data'!$A$3:$F$365,3,FALSE)</f>
        <v>107</v>
      </c>
      <c r="E32" s="4" t="str">
        <f>VLOOKUP(B32,'Members Data'!$A$3:$F$365,4,FALSE)</f>
        <v>Forrest Rocky Road</v>
      </c>
      <c r="F32" s="3" t="str">
        <f t="shared" si="0"/>
        <v>J</v>
      </c>
      <c r="G32" s="4">
        <v>2</v>
      </c>
      <c r="H32" s="4">
        <v>3</v>
      </c>
      <c r="I32" s="4"/>
      <c r="J32" s="4">
        <v>3</v>
      </c>
      <c r="K32" s="4">
        <v>4</v>
      </c>
      <c r="L32" s="4"/>
      <c r="M32" s="1" t="e">
        <f>IF(#REF!="S",(SUMIFS(#REF!,$B$3:$B$246,#REF!,$F$3:$F$246,"S")),0)</f>
        <v>#REF!</v>
      </c>
      <c r="N32" s="1" t="e">
        <f t="array" ref="N32">SUMPRODUCT((M32&lt;=$M$28:$M$246)/COUNTIF($M$28:$M$246,$M$28:$M$246))</f>
        <v>#REF!</v>
      </c>
    </row>
    <row r="33" spans="1:14" x14ac:dyDescent="0.3">
      <c r="A33" s="55"/>
      <c r="B33" s="4" t="s">
        <v>537</v>
      </c>
      <c r="C33" s="4" t="str">
        <f>VLOOKUP(B33,'Members Data'!$A$3:$F$365,2,FALSE)</f>
        <v>Millie Cure</v>
      </c>
      <c r="D33" s="4">
        <f>VLOOKUP(B33,'Members Data'!$A$3:$F$365,3,FALSE)</f>
        <v>85</v>
      </c>
      <c r="E33" s="4" t="str">
        <f>VLOOKUP(B33,'Members Data'!$A$3:$F$365,4,FALSE)</f>
        <v>Dunaskin Tipple</v>
      </c>
      <c r="F33" s="3" t="str">
        <f t="shared" si="0"/>
        <v>J</v>
      </c>
      <c r="G33" s="4">
        <v>1</v>
      </c>
      <c r="H33" s="4"/>
      <c r="I33" s="4"/>
      <c r="J33" s="4"/>
      <c r="K33" s="4"/>
      <c r="L33" s="4"/>
      <c r="M33" s="1" t="e">
        <f>IF(#REF!="S",(SUMIFS(#REF!,$B$3:$B$246,#REF!,$F$3:$F$246,"S")),0)</f>
        <v>#REF!</v>
      </c>
      <c r="N33" s="1" t="e">
        <f t="array" ref="N33">SUMPRODUCT((M33&lt;=$M$28:$M$246)/COUNTIF($M$28:$M$246,$M$28:$M$246))</f>
        <v>#REF!</v>
      </c>
    </row>
    <row r="34" spans="1:14" x14ac:dyDescent="0.3">
      <c r="A34" s="55"/>
      <c r="B34" s="4" t="s">
        <v>338</v>
      </c>
      <c r="C34" s="4" t="str">
        <f>VLOOKUP(B34,'Members Data'!$A$3:$F$365,2,FALSE)</f>
        <v>Izzy Berry</v>
      </c>
      <c r="D34" s="4">
        <f>VLOOKUP(B34,'Members Data'!$A$3:$F$365,3,FALSE)</f>
        <v>71</v>
      </c>
      <c r="E34" s="4" t="str">
        <f>VLOOKUP(B34,'Members Data'!$A$3:$F$365,4,FALSE)</f>
        <v>Clanmill Spartacus</v>
      </c>
      <c r="F34" s="3" t="str">
        <f t="shared" si="0"/>
        <v>J</v>
      </c>
      <c r="G34" s="4"/>
      <c r="H34" s="4">
        <v>4</v>
      </c>
      <c r="I34" s="4"/>
      <c r="J34" s="4"/>
      <c r="K34" s="4"/>
      <c r="L34" s="4"/>
      <c r="M34" s="1" t="e">
        <f>IF(#REF!="S",(SUMIFS(#REF!,$B$3:$B$246,#REF!,$F$3:$F$246,"S")),0)</f>
        <v>#REF!</v>
      </c>
      <c r="N34" s="1" t="e">
        <f t="array" ref="N34">SUMPRODUCT((M34&lt;=$M$28:$M$246)/COUNTIF($M$28:$M$246,$M$28:$M$246))</f>
        <v>#REF!</v>
      </c>
    </row>
    <row r="35" spans="1:14" x14ac:dyDescent="0.3">
      <c r="A35" s="55"/>
      <c r="B35" s="4" t="s">
        <v>300</v>
      </c>
      <c r="C35" s="4" t="str">
        <f>VLOOKUP(B35,'Members Data'!$A$3:$F$365,2,FALSE)</f>
        <v>Ivy Haworth</v>
      </c>
      <c r="D35" s="4">
        <f>VLOOKUP(B35,'Members Data'!$A$3:$F$365,3,FALSE)</f>
        <v>60</v>
      </c>
      <c r="E35" s="4" t="str">
        <f>VLOOKUP(B35,'Members Data'!$A$3:$F$365,4,FALSE)</f>
        <v>Jula Golden Halfpenny</v>
      </c>
      <c r="F35" s="3" t="str">
        <f t="shared" si="0"/>
        <v>J</v>
      </c>
      <c r="G35" s="4"/>
      <c r="H35" s="4">
        <v>2</v>
      </c>
      <c r="I35" s="4"/>
      <c r="J35" s="4">
        <v>7</v>
      </c>
      <c r="K35" s="4">
        <v>10</v>
      </c>
      <c r="L35" s="4"/>
      <c r="M35" s="1" t="e">
        <f>IF(#REF!="S",(SUMIFS(#REF!,$B$3:$B$246,#REF!,$F$3:$F$246,"S")),0)</f>
        <v>#REF!</v>
      </c>
      <c r="N35" s="1" t="e">
        <f t="array" ref="N35">SUMPRODUCT((M35&lt;=$M$28:$M$246)/COUNTIF($M$28:$M$246,$M$28:$M$246))</f>
        <v>#REF!</v>
      </c>
    </row>
    <row r="36" spans="1:14" x14ac:dyDescent="0.3">
      <c r="A36" s="55"/>
      <c r="B36" s="4" t="s">
        <v>674</v>
      </c>
      <c r="C36" s="4" t="str">
        <f>VLOOKUP(B36,'Members Data'!$A$3:$F$365,2,FALSE)</f>
        <v>Emily Atherton</v>
      </c>
      <c r="D36" s="4">
        <f>VLOOKUP(B36,'Members Data'!$A$3:$F$365,3,FALSE)</f>
        <v>152</v>
      </c>
      <c r="E36" s="4" t="str">
        <f>VLOOKUP(B36,'Members Data'!$A$3:$F$365,4,FALSE)</f>
        <v>Florence</v>
      </c>
      <c r="F36" s="3" t="str">
        <f t="shared" si="0"/>
        <v>J</v>
      </c>
      <c r="G36" s="4"/>
      <c r="H36" s="4"/>
      <c r="I36" s="4">
        <v>4</v>
      </c>
      <c r="J36" s="4"/>
      <c r="K36" s="4"/>
      <c r="L36" s="4"/>
      <c r="M36" s="1" t="e">
        <f>IF(#REF!="S",(SUMIFS(#REF!,$B$3:$B$246,#REF!,$F$3:$F$246,"S")),0)</f>
        <v>#REF!</v>
      </c>
      <c r="N36" s="1" t="e">
        <f t="array" ref="N36">SUMPRODUCT((M36&lt;=$M$28:$M$246)/COUNTIF($M$28:$M$246,$M$28:$M$246))</f>
        <v>#REF!</v>
      </c>
    </row>
    <row r="37" spans="1:14" x14ac:dyDescent="0.3">
      <c r="A37" s="55"/>
      <c r="B37" s="4" t="s">
        <v>634</v>
      </c>
      <c r="C37" s="4" t="str">
        <f>VLOOKUP(B37,'Members Data'!$A$3:$F$365,2,FALSE)</f>
        <v>Bella Melling</v>
      </c>
      <c r="D37" s="4">
        <f>VLOOKUP(B37,'Members Data'!$A$3:$F$365,3,FALSE)</f>
        <v>93</v>
      </c>
      <c r="E37" s="4" t="str">
        <f>VLOOKUP(B37,'Members Data'!$A$3:$F$365,4,FALSE)</f>
        <v>Lolly</v>
      </c>
      <c r="F37" s="3" t="str">
        <f t="shared" si="0"/>
        <v>j</v>
      </c>
      <c r="G37" s="4"/>
      <c r="H37" s="4"/>
      <c r="I37" s="4"/>
      <c r="J37" s="4">
        <v>1</v>
      </c>
      <c r="K37" s="4"/>
      <c r="L37" s="4"/>
      <c r="M37" s="1" t="e">
        <f>IF(#REF!="S",(SUMIFS(#REF!,$B$3:$B$246,#REF!,$F$3:$F$246,"S")),0)</f>
        <v>#REF!</v>
      </c>
      <c r="N37" s="1" t="e">
        <f t="array" ref="N37">SUMPRODUCT((M37&lt;=$M$28:$M$246)/COUNTIF($M$28:$M$246,$M$28:$M$246))</f>
        <v>#REF!</v>
      </c>
    </row>
    <row r="38" spans="1:14" x14ac:dyDescent="0.3">
      <c r="A38" s="55"/>
      <c r="B38" s="4"/>
      <c r="C38" s="4" t="e">
        <f>VLOOKUP(B38,'Members Data'!$A$3:$F$365,2,FALSE)</f>
        <v>#N/A</v>
      </c>
      <c r="D38" s="4" t="e">
        <f>VLOOKUP(B38,'Members Data'!$A$3:$F$365,3,FALSE)</f>
        <v>#N/A</v>
      </c>
      <c r="E38" s="4" t="e">
        <f>VLOOKUP(B38,'Members Data'!$A$3:$F$365,4,FALSE)</f>
        <v>#N/A</v>
      </c>
      <c r="F38" s="3" t="str">
        <f t="shared" si="0"/>
        <v/>
      </c>
      <c r="G38" s="4"/>
      <c r="H38" s="4"/>
      <c r="I38" s="4"/>
      <c r="J38" s="4"/>
      <c r="K38" s="4"/>
      <c r="L38" s="4"/>
      <c r="M38" s="1" t="e">
        <f>IF(#REF!="S",(SUMIFS(#REF!,$B$3:$B$246,#REF!,$F$3:$F$246,"S")),0)</f>
        <v>#REF!</v>
      </c>
      <c r="N38" s="1" t="e">
        <f t="array" ref="N38">SUMPRODUCT((M38&lt;=$M$28:$M$246)/COUNTIF($M$28:$M$246,$M$28:$M$246))</f>
        <v>#REF!</v>
      </c>
    </row>
    <row r="39" spans="1:14" x14ac:dyDescent="0.3">
      <c r="A39" s="55"/>
      <c r="B39" s="4"/>
      <c r="C39" s="4" t="e">
        <f>VLOOKUP(B39,'Members Data'!$A$3:$F$365,2,FALSE)</f>
        <v>#N/A</v>
      </c>
      <c r="D39" s="4" t="e">
        <f>VLOOKUP(B39,'Members Data'!$A$3:$F$365,3,FALSE)</f>
        <v>#N/A</v>
      </c>
      <c r="E39" s="4" t="e">
        <f>VLOOKUP(B39,'Members Data'!$A$3:$F$365,4,FALSE)</f>
        <v>#N/A</v>
      </c>
      <c r="F39" s="3" t="str">
        <f t="shared" si="0"/>
        <v/>
      </c>
      <c r="G39" s="4"/>
      <c r="H39" s="4"/>
      <c r="I39" s="4"/>
      <c r="J39" s="4"/>
      <c r="K39" s="4"/>
      <c r="L39" s="4"/>
      <c r="M39" s="1" t="e">
        <f>IF(#REF!="S",(SUMIFS(#REF!,$B$3:$B$246,#REF!,$F$3:$F$246,"S")),0)</f>
        <v>#REF!</v>
      </c>
      <c r="N39" s="1" t="e">
        <f t="array" ref="N39">SUMPRODUCT((M39&lt;=$M$28:$M$246)/COUNTIF($M$28:$M$246,$M$28:$M$246))</f>
        <v>#REF!</v>
      </c>
    </row>
    <row r="40" spans="1:14" x14ac:dyDescent="0.3">
      <c r="A40" s="55"/>
      <c r="B40" s="4"/>
      <c r="C40" s="4" t="e">
        <f>VLOOKUP(B40,'Members Data'!$A$3:$F$365,2,FALSE)</f>
        <v>#N/A</v>
      </c>
      <c r="D40" s="4" t="e">
        <f>VLOOKUP(B40,'Members Data'!$A$3:$F$365,3,FALSE)</f>
        <v>#N/A</v>
      </c>
      <c r="E40" s="4" t="e">
        <f>VLOOKUP(B40,'Members Data'!$A$3:$F$365,4,FALSE)</f>
        <v>#N/A</v>
      </c>
      <c r="F40" s="3" t="str">
        <f t="shared" si="0"/>
        <v/>
      </c>
      <c r="G40" s="4"/>
      <c r="H40" s="4"/>
      <c r="I40" s="4"/>
      <c r="J40" s="4"/>
      <c r="K40" s="4"/>
      <c r="L40" s="4"/>
      <c r="M40" s="1" t="e">
        <f>IF(#REF!="S",(SUMIFS(#REF!,$B$3:$B$246,#REF!,$F$3:$F$246,"S")),0)</f>
        <v>#REF!</v>
      </c>
      <c r="N40" s="1" t="e">
        <f t="array" ref="N40">SUMPRODUCT((M40&lt;=$M$28:$M$246)/COUNTIF($M$28:$M$246,$M$28:$M$246))</f>
        <v>#REF!</v>
      </c>
    </row>
    <row r="41" spans="1:14" x14ac:dyDescent="0.3">
      <c r="A41" s="55"/>
      <c r="B41" s="4"/>
      <c r="C41" s="4" t="e">
        <f>VLOOKUP(B41,'Members Data'!$A$3:$F$365,2,FALSE)</f>
        <v>#N/A</v>
      </c>
      <c r="D41" s="4" t="e">
        <f>VLOOKUP(B41,'Members Data'!$A$3:$F$365,3,FALSE)</f>
        <v>#N/A</v>
      </c>
      <c r="E41" s="4" t="e">
        <f>VLOOKUP(B41,'Members Data'!$A$3:$F$365,4,FALSE)</f>
        <v>#N/A</v>
      </c>
      <c r="F41" s="3" t="str">
        <f t="shared" si="0"/>
        <v/>
      </c>
      <c r="G41" s="4"/>
      <c r="H41" s="4"/>
      <c r="I41" s="4"/>
      <c r="J41" s="4"/>
      <c r="K41" s="4"/>
      <c r="L41" s="4"/>
      <c r="M41" s="1" t="e">
        <f>IF(#REF!="S",(SUMIFS(#REF!,$B$3:$B$246,#REF!,$F$3:$F$246,"S")),0)</f>
        <v>#REF!</v>
      </c>
      <c r="N41" s="1" t="e">
        <f t="array" ref="N41">SUMPRODUCT((M41&lt;=$M$28:$M$246)/COUNTIF($M$28:$M$246,$M$28:$M$246))</f>
        <v>#REF!</v>
      </c>
    </row>
    <row r="42" spans="1:14" x14ac:dyDescent="0.3">
      <c r="A42" s="55"/>
      <c r="B42" s="4"/>
      <c r="C42" s="4" t="e">
        <f>VLOOKUP(B42,'Members Data'!$A$3:$F$365,2,FALSE)</f>
        <v>#N/A</v>
      </c>
      <c r="D42" s="4" t="e">
        <f>VLOOKUP(B42,'Members Data'!$A$3:$F$365,3,FALSE)</f>
        <v>#N/A</v>
      </c>
      <c r="E42" s="4" t="e">
        <f>VLOOKUP(B42,'Members Data'!$A$3:$F$365,4,FALSE)</f>
        <v>#N/A</v>
      </c>
      <c r="F42" s="3" t="str">
        <f t="shared" si="0"/>
        <v/>
      </c>
      <c r="G42" s="4"/>
      <c r="H42" s="4"/>
      <c r="I42" s="4"/>
      <c r="J42" s="4"/>
      <c r="K42" s="4"/>
      <c r="L42" s="4"/>
      <c r="M42" s="1" t="e">
        <f>IF(#REF!="S",(SUMIFS(#REF!,$B$3:$B$246,#REF!,$F$3:$F$246,"S")),0)</f>
        <v>#REF!</v>
      </c>
      <c r="N42" s="1" t="e">
        <f t="array" ref="N42">SUMPRODUCT((M42&lt;=$M$28:$M$246)/COUNTIF($M$28:$M$246,$M$28:$M$246))</f>
        <v>#REF!</v>
      </c>
    </row>
    <row r="43" spans="1:14" x14ac:dyDescent="0.3">
      <c r="A43" s="55"/>
      <c r="B43" s="4"/>
      <c r="C43" s="4" t="e">
        <f>VLOOKUP(B43,'Members Data'!$A$3:$F$365,2,FALSE)</f>
        <v>#N/A</v>
      </c>
      <c r="D43" s="4" t="e">
        <f>VLOOKUP(B43,'Members Data'!$A$3:$F$365,3,FALSE)</f>
        <v>#N/A</v>
      </c>
      <c r="E43" s="4" t="e">
        <f>VLOOKUP(B43,'Members Data'!$A$3:$F$365,4,FALSE)</f>
        <v>#N/A</v>
      </c>
      <c r="F43" s="3" t="str">
        <f t="shared" si="0"/>
        <v/>
      </c>
      <c r="G43" s="4"/>
      <c r="H43" s="4"/>
      <c r="I43" s="4"/>
      <c r="J43" s="4"/>
      <c r="K43" s="4"/>
      <c r="L43" s="4"/>
      <c r="M43" s="1" t="e">
        <f>IF(#REF!="S",(SUMIFS(#REF!,$B$3:$B$246,#REF!,$F$3:$F$246,"S")),0)</f>
        <v>#REF!</v>
      </c>
      <c r="N43" s="1" t="e">
        <f t="array" ref="N43">SUMPRODUCT((M43&lt;=$M$28:$M$246)/COUNTIF($M$28:$M$246,$M$28:$M$246))</f>
        <v>#REF!</v>
      </c>
    </row>
    <row r="44" spans="1:14" x14ac:dyDescent="0.3">
      <c r="A44" s="55"/>
      <c r="B44" s="4"/>
      <c r="C44" s="4" t="e">
        <f>VLOOKUP(B44,'Members Data'!$A$3:$F$365,2,FALSE)</f>
        <v>#N/A</v>
      </c>
      <c r="D44" s="4" t="e">
        <f>VLOOKUP(B44,'Members Data'!$A$3:$F$365,3,FALSE)</f>
        <v>#N/A</v>
      </c>
      <c r="E44" s="4" t="e">
        <f>VLOOKUP(B44,'Members Data'!$A$3:$F$365,4,FALSE)</f>
        <v>#N/A</v>
      </c>
      <c r="F44" s="3" t="str">
        <f t="shared" si="0"/>
        <v/>
      </c>
      <c r="G44" s="4"/>
      <c r="H44" s="4"/>
      <c r="I44" s="4"/>
      <c r="J44" s="4"/>
      <c r="K44" s="4"/>
      <c r="L44" s="4"/>
      <c r="M44" s="1" t="e">
        <f>IF(#REF!="S",(SUMIFS(#REF!,$B$3:$B$246,#REF!,$F$3:$F$246,"S")),0)</f>
        <v>#REF!</v>
      </c>
      <c r="N44" s="1" t="e">
        <f t="array" ref="N44">SUMPRODUCT((M44&lt;=$M$28:$M$246)/COUNTIF($M$28:$M$246,$M$28:$M$246))</f>
        <v>#REF!</v>
      </c>
    </row>
    <row r="45" spans="1:14" x14ac:dyDescent="0.3">
      <c r="A45" s="55"/>
      <c r="B45" s="4"/>
      <c r="C45" s="4" t="e">
        <f>VLOOKUP(B45,'Members Data'!$A$3:$F$365,2,FALSE)</f>
        <v>#N/A</v>
      </c>
      <c r="D45" s="4" t="e">
        <f>VLOOKUP(B45,'Members Data'!$A$3:$F$365,3,FALSE)</f>
        <v>#N/A</v>
      </c>
      <c r="E45" s="4" t="e">
        <f>VLOOKUP(B45,'Members Data'!$A$3:$F$365,4,FALSE)</f>
        <v>#N/A</v>
      </c>
      <c r="F45" s="3" t="str">
        <f t="shared" si="0"/>
        <v/>
      </c>
      <c r="G45" s="4"/>
      <c r="H45" s="4"/>
      <c r="I45" s="4"/>
      <c r="J45" s="4"/>
      <c r="K45" s="4"/>
      <c r="L45" s="4"/>
      <c r="M45" s="1" t="e">
        <f>IF(#REF!="S",(SUMIFS(#REF!,$B$3:$B$246,#REF!,$F$3:$F$246,"S")),0)</f>
        <v>#REF!</v>
      </c>
      <c r="N45" s="1" t="e">
        <f t="array" ref="N45">SUMPRODUCT((M45&lt;=$M$28:$M$246)/COUNTIF($M$28:$M$246,$M$28:$M$246))</f>
        <v>#REF!</v>
      </c>
    </row>
    <row r="46" spans="1:14" x14ac:dyDescent="0.3">
      <c r="A46" s="55"/>
      <c r="B46" s="4"/>
      <c r="C46" s="4" t="e">
        <f>VLOOKUP(B46,'Members Data'!$A$3:$F$365,2,FALSE)</f>
        <v>#N/A</v>
      </c>
      <c r="D46" s="4" t="e">
        <f>VLOOKUP(B46,'Members Data'!$A$3:$F$365,3,FALSE)</f>
        <v>#N/A</v>
      </c>
      <c r="E46" s="4" t="e">
        <f>VLOOKUP(B46,'Members Data'!$A$3:$F$365,4,FALSE)</f>
        <v>#N/A</v>
      </c>
      <c r="F46" s="3" t="str">
        <f t="shared" si="0"/>
        <v/>
      </c>
      <c r="G46" s="4"/>
      <c r="H46" s="4"/>
      <c r="I46" s="4"/>
      <c r="J46" s="4"/>
      <c r="K46" s="4"/>
      <c r="L46" s="4"/>
      <c r="M46" s="1" t="e">
        <f>IF(#REF!="S",(SUMIFS(#REF!,$B$3:$B$246,#REF!,$F$3:$F$246,"S")),0)</f>
        <v>#REF!</v>
      </c>
      <c r="N46" s="1" t="e">
        <f t="array" ref="N46">SUMPRODUCT((M46&lt;=$M$28:$M$246)/COUNTIF($M$28:$M$246,$M$28:$M$246))</f>
        <v>#REF!</v>
      </c>
    </row>
    <row r="47" spans="1:14" x14ac:dyDescent="0.3">
      <c r="A47" s="55"/>
      <c r="B47" s="4"/>
      <c r="C47" s="4" t="e">
        <f>VLOOKUP(B47,'Members Data'!$A$3:$F$365,2,FALSE)</f>
        <v>#N/A</v>
      </c>
      <c r="D47" s="4" t="e">
        <f>VLOOKUP(B47,'Members Data'!$A$3:$F$365,3,FALSE)</f>
        <v>#N/A</v>
      </c>
      <c r="E47" s="4" t="e">
        <f>VLOOKUP(B47,'Members Data'!$A$3:$F$365,4,FALSE)</f>
        <v>#N/A</v>
      </c>
      <c r="F47" s="3" t="str">
        <f t="shared" si="0"/>
        <v/>
      </c>
      <c r="G47" s="4"/>
      <c r="H47" s="4"/>
      <c r="I47" s="4"/>
      <c r="J47" s="4"/>
      <c r="K47" s="4"/>
      <c r="L47" s="4"/>
      <c r="M47" s="1" t="e">
        <f>IF(#REF!="S",(SUMIFS(#REF!,$B$3:$B$246,#REF!,$F$3:$F$246,"S")),0)</f>
        <v>#REF!</v>
      </c>
      <c r="N47" s="1" t="e">
        <f t="array" ref="N47">SUMPRODUCT((M47&lt;=$M$28:$M$246)/COUNTIF($M$28:$M$246,$M$28:$M$246))</f>
        <v>#REF!</v>
      </c>
    </row>
    <row r="48" spans="1:14" x14ac:dyDescent="0.3">
      <c r="A48" s="14"/>
      <c r="C48" s="1"/>
      <c r="D48" s="1"/>
      <c r="E48" s="1"/>
      <c r="F48" s="3" t="str">
        <f t="shared" si="0"/>
        <v/>
      </c>
      <c r="M48" s="1" t="e">
        <f>IF(#REF!="S",(SUMIFS(#REF!,$B$3:$B$246,#REF!,$F$3:$F$246,"S")),0)</f>
        <v>#REF!</v>
      </c>
      <c r="N48" s="1" t="e">
        <f t="array" ref="N48">SUMPRODUCT((M48&lt;=$M$28:$M$246)/COUNTIF($M$28:$M$246,$M$28:$M$246))</f>
        <v>#REF!</v>
      </c>
    </row>
    <row r="49" spans="1:14" x14ac:dyDescent="0.3">
      <c r="A49" s="77" t="s">
        <v>38</v>
      </c>
      <c r="B49" s="5" t="s">
        <v>216</v>
      </c>
      <c r="C49" s="5" t="str">
        <f>VLOOKUP(B49,'Members Data'!$A$3:$F$365,2,FALSE)</f>
        <v>Rosa Mitchell</v>
      </c>
      <c r="D49" s="5">
        <f>VLOOKUP(B49,'Members Data'!$A$3:$F$365,3,FALSE)</f>
        <v>35</v>
      </c>
      <c r="E49" s="5" t="str">
        <f>VLOOKUP(B49,'Members Data'!$A$3:$F$365,4,FALSE)</f>
        <v>Spirit</v>
      </c>
      <c r="F49" s="3" t="str">
        <f t="shared" si="0"/>
        <v>J</v>
      </c>
      <c r="G49" s="5">
        <v>7</v>
      </c>
      <c r="H49" s="5"/>
      <c r="I49" s="5"/>
      <c r="J49" s="5"/>
      <c r="K49" s="5">
        <v>14</v>
      </c>
      <c r="L49" s="5"/>
      <c r="M49" s="1" t="e">
        <f>IF(#REF!="S",(SUMIFS(#REF!,$B$3:$B$246,#REF!,$F$3:$F$246,"S")),0)</f>
        <v>#REF!</v>
      </c>
      <c r="N49" s="1" t="e">
        <f t="array" ref="N49">SUMPRODUCT((M49&lt;=$M$28:$M$246)/COUNTIF($M$28:$M$246,$M$28:$M$246))</f>
        <v>#REF!</v>
      </c>
    </row>
    <row r="50" spans="1:14" x14ac:dyDescent="0.3">
      <c r="A50" s="77"/>
      <c r="B50" s="5" t="s">
        <v>114</v>
      </c>
      <c r="C50" s="5" t="str">
        <f>VLOOKUP(B50,'Members Data'!$A$3:$F$365,2,FALSE)</f>
        <v>Heidi Atkinson</v>
      </c>
      <c r="D50" s="5">
        <f>VLOOKUP(B50,'Members Data'!$A$3:$F$365,3,FALSE)</f>
        <v>6</v>
      </c>
      <c r="E50" s="5" t="str">
        <f>VLOOKUP(B50,'Members Data'!$A$3:$F$365,4,FALSE)</f>
        <v>Nappa Pericles</v>
      </c>
      <c r="F50" s="3" t="str">
        <f t="shared" si="0"/>
        <v>J</v>
      </c>
      <c r="G50" s="5">
        <v>6</v>
      </c>
      <c r="H50" s="5">
        <v>2</v>
      </c>
      <c r="I50" s="5">
        <v>7</v>
      </c>
      <c r="J50" s="5">
        <v>3</v>
      </c>
      <c r="K50" s="5">
        <v>2</v>
      </c>
      <c r="L50" s="5"/>
      <c r="M50" s="1" t="e">
        <f>IF(#REF!="S",(SUMIFS(#REF!,$B$3:$B$246,#REF!,$F$3:$F$246,"S")),0)</f>
        <v>#REF!</v>
      </c>
      <c r="N50" s="1" t="e">
        <f t="array" ref="N50">SUMPRODUCT((M50&lt;=$M$28:$M$246)/COUNTIF($M$28:$M$246,$M$28:$M$246))</f>
        <v>#REF!</v>
      </c>
    </row>
    <row r="51" spans="1:14" x14ac:dyDescent="0.3">
      <c r="A51" s="77"/>
      <c r="B51" s="5" t="s">
        <v>139</v>
      </c>
      <c r="C51" s="5" t="str">
        <f>VLOOKUP(B51,'Members Data'!$A$3:$F$365,2,FALSE)</f>
        <v>Abbie Ellis</v>
      </c>
      <c r="D51" s="5">
        <f>VLOOKUP(B51,'Members Data'!$A$3:$F$365,3,FALSE)</f>
        <v>14</v>
      </c>
      <c r="E51" s="5" t="str">
        <f>VLOOKUP(B51,'Members Data'!$A$3:$F$365,4,FALSE)</f>
        <v>Cadlanvalley Goldrush</v>
      </c>
      <c r="F51" s="3" t="str">
        <f t="shared" si="0"/>
        <v>J</v>
      </c>
      <c r="G51" s="5">
        <v>4</v>
      </c>
      <c r="H51" s="5"/>
      <c r="I51" s="5"/>
      <c r="J51" s="5"/>
      <c r="K51" s="5">
        <v>12</v>
      </c>
      <c r="L51" s="5"/>
      <c r="M51" s="1" t="e">
        <f>IF(#REF!="S",(SUMIFS(#REF!,$B$3:$B$246,#REF!,$F$3:$F$246,"S")),0)</f>
        <v>#REF!</v>
      </c>
      <c r="N51" s="1" t="e">
        <f t="array" ref="N51">SUMPRODUCT((M51&lt;=$M$28:$M$246)/COUNTIF($M$28:$M$246,$M$28:$M$246))</f>
        <v>#REF!</v>
      </c>
    </row>
    <row r="52" spans="1:14" x14ac:dyDescent="0.3">
      <c r="A52" s="77"/>
      <c r="B52" s="5" t="s">
        <v>360</v>
      </c>
      <c r="C52" s="5" t="str">
        <f>VLOOKUP(B52,'Members Data'!$A$3:$F$365,2,FALSE)</f>
        <v>Nellie Crawley</v>
      </c>
      <c r="D52" s="5">
        <f>VLOOKUP(B52,'Members Data'!$A$3:$F$365,3,FALSE)</f>
        <v>78</v>
      </c>
      <c r="E52" s="5" t="str">
        <f>VLOOKUP(B52,'Members Data'!$A$3:$F$365,4,FALSE)</f>
        <v>Pentyclwd April</v>
      </c>
      <c r="F52" s="3" t="str">
        <f t="shared" si="0"/>
        <v>J</v>
      </c>
      <c r="G52" s="5">
        <v>3</v>
      </c>
      <c r="H52" s="5">
        <v>1</v>
      </c>
      <c r="I52" s="5">
        <v>5</v>
      </c>
      <c r="J52" s="5">
        <v>4</v>
      </c>
      <c r="K52" s="5">
        <v>8</v>
      </c>
      <c r="L52" s="5"/>
      <c r="M52" s="1" t="e">
        <f>IF(#REF!="S",(SUMIFS(#REF!,$B$3:$B$246,#REF!,$F$3:$F$246,"S")),0)</f>
        <v>#REF!</v>
      </c>
      <c r="N52" s="1" t="e">
        <f t="array" ref="N52">SUMPRODUCT((M52&lt;=$M$28:$M$246)/COUNTIF($M$28:$M$246,$M$28:$M$246))</f>
        <v>#REF!</v>
      </c>
    </row>
    <row r="53" spans="1:14" x14ac:dyDescent="0.3">
      <c r="A53" s="77"/>
      <c r="B53" s="5" t="s">
        <v>305</v>
      </c>
      <c r="C53" s="5" t="str">
        <f>VLOOKUP(B53,'Members Data'!$A$3:$F$365,2,FALSE)</f>
        <v>Lizzie Howard</v>
      </c>
      <c r="D53" s="5">
        <f>VLOOKUP(B53,'Members Data'!$A$3:$F$365,3,FALSE)</f>
        <v>61</v>
      </c>
      <c r="E53" s="5" t="str">
        <f>VLOOKUP(B53,'Members Data'!$A$3:$F$365,4,FALSE)</f>
        <v>Tibon Tequila Sunrise</v>
      </c>
      <c r="F53" s="3" t="str">
        <f t="shared" si="0"/>
        <v>J</v>
      </c>
      <c r="G53" s="5">
        <v>2</v>
      </c>
      <c r="H53" s="5">
        <v>5</v>
      </c>
      <c r="I53" s="5">
        <v>6</v>
      </c>
      <c r="J53" s="5">
        <v>7</v>
      </c>
      <c r="K53" s="5">
        <v>6</v>
      </c>
      <c r="L53" s="5"/>
      <c r="M53" s="1" t="e">
        <f>IF(#REF!="S",(SUMIFS(#REF!,$B$3:$B$246,#REF!,$F$3:$F$246,"S")),0)</f>
        <v>#REF!</v>
      </c>
      <c r="N53" s="1" t="e">
        <f t="array" ref="N53">SUMPRODUCT((M53&lt;=$M$28:$M$246)/COUNTIF($M$28:$M$246,$M$28:$M$246))</f>
        <v>#REF!</v>
      </c>
    </row>
    <row r="54" spans="1:14" x14ac:dyDescent="0.3">
      <c r="A54" s="77"/>
      <c r="B54" s="5" t="s">
        <v>310</v>
      </c>
      <c r="C54" s="5" t="str">
        <f>VLOOKUP(B54,'Members Data'!$A$3:$F$365,2,FALSE)</f>
        <v>Dani Phillips</v>
      </c>
      <c r="D54" s="5">
        <f>VLOOKUP(B54,'Members Data'!$A$3:$F$365,3,FALSE)</f>
        <v>63</v>
      </c>
      <c r="E54" s="5" t="str">
        <f>VLOOKUP(B54,'Members Data'!$A$3:$F$365,4,FALSE)</f>
        <v>Forrest Rocky Road</v>
      </c>
      <c r="F54" s="3" t="str">
        <f t="shared" si="0"/>
        <v>J</v>
      </c>
      <c r="G54" s="5">
        <v>1</v>
      </c>
      <c r="H54" s="5">
        <v>4</v>
      </c>
      <c r="I54" s="5"/>
      <c r="J54" s="5">
        <v>6</v>
      </c>
      <c r="K54" s="5">
        <v>4</v>
      </c>
      <c r="L54" s="5"/>
      <c r="M54" s="1" t="e">
        <f>IF(#REF!="S",(SUMIFS(#REF!,$B$3:$B$246,#REF!,$F$3:$F$246,"S")),0)</f>
        <v>#REF!</v>
      </c>
      <c r="N54" s="1" t="e">
        <f t="array" ref="N54">SUMPRODUCT((M54&lt;=$M$28:$M$246)/COUNTIF($M$28:$M$246,$M$28:$M$246))</f>
        <v>#REF!</v>
      </c>
    </row>
    <row r="55" spans="1:14" x14ac:dyDescent="0.3">
      <c r="A55" s="77"/>
      <c r="B55" s="5" t="s">
        <v>655</v>
      </c>
      <c r="C55" s="5" t="str">
        <f>VLOOKUP(B55,'Members Data'!$A$3:$F$365,2,FALSE)</f>
        <v>Lachlan Maclean</v>
      </c>
      <c r="D55" s="5">
        <f>VLOOKUP(B55,'Members Data'!$A$3:$F$365,3,FALSE)</f>
        <v>126</v>
      </c>
      <c r="E55" s="5" t="str">
        <f>VLOOKUP(B55,'Members Data'!$A$3:$F$365,4,FALSE)</f>
        <v xml:space="preserve">Lady </v>
      </c>
      <c r="F55" s="3" t="str">
        <f t="shared" si="0"/>
        <v>J</v>
      </c>
      <c r="G55" s="5">
        <v>1</v>
      </c>
      <c r="H55" s="5">
        <v>6</v>
      </c>
      <c r="I55" s="5"/>
      <c r="J55" s="5"/>
      <c r="K55" s="5"/>
      <c r="L55" s="5"/>
      <c r="M55" s="1" t="e">
        <f>IF(#REF!="S",(SUMIFS(#REF!,$B$3:$B$246,#REF!,$F$3:$F$246,"S")),0)</f>
        <v>#REF!</v>
      </c>
      <c r="N55" s="1" t="e">
        <f t="array" ref="N55">SUMPRODUCT((M55&lt;=$M$28:$M$246)/COUNTIF($M$28:$M$246,$M$28:$M$246))</f>
        <v>#REF!</v>
      </c>
    </row>
    <row r="56" spans="1:14" x14ac:dyDescent="0.3">
      <c r="A56" s="77"/>
      <c r="B56" s="5" t="s">
        <v>341</v>
      </c>
      <c r="C56" s="5" t="str">
        <f>VLOOKUP(B56,'Members Data'!$A$3:$F$365,2,FALSE)</f>
        <v>Arabella-Peach Dean</v>
      </c>
      <c r="D56" s="5">
        <f>VLOOKUP(B56,'Members Data'!$A$3:$F$365,3,FALSE)</f>
        <v>72</v>
      </c>
      <c r="E56" s="5" t="str">
        <f>VLOOKUP(B56,'Members Data'!$A$3:$F$365,4,FALSE)</f>
        <v>Cwmbrook Jackson</v>
      </c>
      <c r="F56" s="3" t="str">
        <f t="shared" si="0"/>
        <v>J</v>
      </c>
      <c r="G56" s="5"/>
      <c r="H56" s="5">
        <v>7</v>
      </c>
      <c r="I56" s="5"/>
      <c r="J56" s="5"/>
      <c r="K56" s="5"/>
      <c r="L56" s="5"/>
      <c r="M56" s="1" t="e">
        <f>IF(#REF!="S",(SUMIFS(#REF!,$B$3:$B$246,#REF!,$F$3:$F$246,"S")),0)</f>
        <v>#REF!</v>
      </c>
      <c r="N56" s="1" t="e">
        <f t="array" ref="N56">SUMPRODUCT((M56&lt;=$M$28:$M$246)/COUNTIF($M$28:$M$246,$M$28:$M$246))</f>
        <v>#REF!</v>
      </c>
    </row>
    <row r="57" spans="1:14" x14ac:dyDescent="0.3">
      <c r="A57" s="77"/>
      <c r="B57" s="5" t="s">
        <v>164</v>
      </c>
      <c r="C57" s="5" t="str">
        <f>VLOOKUP(B57,'Members Data'!$A$3:$F$365,2,FALSE)</f>
        <v>Remi Hawkins</v>
      </c>
      <c r="D57" s="5">
        <f>VLOOKUP(B57,'Members Data'!$A$3:$F$365,3,FALSE)</f>
        <v>20</v>
      </c>
      <c r="E57" s="5" t="str">
        <f>VLOOKUP(B57,'Members Data'!$A$3:$F$365,4,FALSE)</f>
        <v>Spirit</v>
      </c>
      <c r="F57" s="3" t="str">
        <f t="shared" si="0"/>
        <v>J</v>
      </c>
      <c r="G57" s="5"/>
      <c r="H57" s="5">
        <v>3</v>
      </c>
      <c r="I57" s="5"/>
      <c r="J57" s="5"/>
      <c r="K57" s="5"/>
      <c r="L57" s="5"/>
      <c r="M57" s="1" t="e">
        <f>IF(#REF!="S",(SUMIFS(#REF!,$B$3:$B$246,#REF!,$F$3:$F$246,"S")),0)</f>
        <v>#REF!</v>
      </c>
      <c r="N57" s="1" t="e">
        <f t="array" ref="N57">SUMPRODUCT((M57&lt;=$M$28:$M$246)/COUNTIF($M$28:$M$246,$M$28:$M$246))</f>
        <v>#REF!</v>
      </c>
    </row>
    <row r="58" spans="1:14" x14ac:dyDescent="0.3">
      <c r="A58" s="77"/>
      <c r="B58" s="5" t="s">
        <v>609</v>
      </c>
      <c r="C58" s="5" t="str">
        <f>VLOOKUP(B58,'Members Data'!$A$3:$F$365,2,FALSE)</f>
        <v>Bella Melling</v>
      </c>
      <c r="D58" s="5">
        <f>VLOOKUP(B58,'Members Data'!$A$3:$F$365,3,FALSE)</f>
        <v>93</v>
      </c>
      <c r="E58" s="5" t="str">
        <f>VLOOKUP(B58,'Members Data'!$A$3:$F$365,4,FALSE)</f>
        <v>Lolly</v>
      </c>
      <c r="F58" s="3" t="str">
        <f t="shared" si="0"/>
        <v>J</v>
      </c>
      <c r="G58" s="5"/>
      <c r="H58" s="5">
        <v>1</v>
      </c>
      <c r="I58" s="5"/>
      <c r="J58" s="5"/>
      <c r="K58" s="5"/>
      <c r="L58" s="5"/>
      <c r="M58" s="1" t="e">
        <f>IF(#REF!="S",(SUMIFS(#REF!,$B$3:$B$246,#REF!,$F$3:$F$246,"S")),0)</f>
        <v>#REF!</v>
      </c>
      <c r="N58" s="1" t="e">
        <f t="array" ref="N58">SUMPRODUCT((M58&lt;=$M$28:$M$246)/COUNTIF($M$28:$M$246,$M$28:$M$246))</f>
        <v>#REF!</v>
      </c>
    </row>
    <row r="59" spans="1:14" x14ac:dyDescent="0.3">
      <c r="A59" s="77"/>
      <c r="B59" s="5" t="s">
        <v>674</v>
      </c>
      <c r="C59" s="5" t="str">
        <f>VLOOKUP(B59,'Members Data'!$A$3:$F$365,2,FALSE)</f>
        <v>Emily Atherton</v>
      </c>
      <c r="D59" s="5">
        <f>VLOOKUP(B59,'Members Data'!$A$3:$F$365,3,FALSE)</f>
        <v>152</v>
      </c>
      <c r="E59" s="5" t="str">
        <f>VLOOKUP(B59,'Members Data'!$A$3:$F$365,4,FALSE)</f>
        <v>Florence</v>
      </c>
      <c r="F59" s="3" t="str">
        <f t="shared" si="0"/>
        <v>J</v>
      </c>
      <c r="G59" s="5"/>
      <c r="H59" s="5"/>
      <c r="I59" s="5">
        <v>4</v>
      </c>
      <c r="J59" s="5"/>
      <c r="K59" s="5"/>
      <c r="L59" s="5"/>
      <c r="M59" s="1" t="e">
        <f>IF(#REF!="S",(SUMIFS(#REF!,$B$3:$B$246,#REF!,$F$3:$F$246,"S")),0)</f>
        <v>#REF!</v>
      </c>
      <c r="N59" s="1" t="e">
        <f t="array" ref="N59">SUMPRODUCT((M59&lt;=$M$28:$M$246)/COUNTIF($M$28:$M$246,$M$28:$M$246))</f>
        <v>#REF!</v>
      </c>
    </row>
    <row r="60" spans="1:14" x14ac:dyDescent="0.3">
      <c r="A60" s="77"/>
      <c r="B60" s="5" t="s">
        <v>720</v>
      </c>
      <c r="C60" s="5" t="str">
        <f>VLOOKUP(B60,'Members Data'!$A$3:$F$365,2,FALSE)</f>
        <v>Abbie Ellis</v>
      </c>
      <c r="D60" s="5">
        <f>VLOOKUP(B60,'Members Data'!$A$3:$F$365,3,FALSE)</f>
        <v>15</v>
      </c>
      <c r="E60" s="5" t="str">
        <f>VLOOKUP(B60,'Members Data'!$A$3:$F$365,4,FALSE)</f>
        <v>Stowhill Slipknot</v>
      </c>
      <c r="F60" s="3" t="str">
        <f t="shared" si="0"/>
        <v>j</v>
      </c>
      <c r="G60" s="5"/>
      <c r="H60" s="5"/>
      <c r="I60" s="5"/>
      <c r="J60" s="5">
        <v>5</v>
      </c>
      <c r="K60" s="5"/>
      <c r="L60" s="5"/>
      <c r="M60" s="1" t="e">
        <f>IF(#REF!="S",(SUMIFS(#REF!,$B$3:$B$246,#REF!,$F$3:$F$246,"S")),0)</f>
        <v>#REF!</v>
      </c>
      <c r="N60" s="1" t="e">
        <f t="array" ref="N60">SUMPRODUCT((M60&lt;=$M$28:$M$246)/COUNTIF($M$28:$M$246,$M$28:$M$246))</f>
        <v>#REF!</v>
      </c>
    </row>
    <row r="61" spans="1:14" x14ac:dyDescent="0.3">
      <c r="A61" s="77"/>
      <c r="B61" s="5"/>
      <c r="C61" s="5" t="e">
        <f>VLOOKUP(B61,'Members Data'!$A$3:$F$365,2,FALSE)</f>
        <v>#N/A</v>
      </c>
      <c r="D61" s="5" t="e">
        <f>VLOOKUP(B61,'Members Data'!$A$3:$F$365,3,FALSE)</f>
        <v>#N/A</v>
      </c>
      <c r="E61" s="5" t="e">
        <f>VLOOKUP(B61,'Members Data'!$A$3:$F$365,4,FALSE)</f>
        <v>#N/A</v>
      </c>
      <c r="F61" s="3" t="str">
        <f t="shared" si="0"/>
        <v/>
      </c>
      <c r="G61" s="5"/>
      <c r="H61" s="5"/>
      <c r="I61" s="5"/>
      <c r="J61" s="5"/>
      <c r="K61" s="5"/>
      <c r="L61" s="5"/>
      <c r="M61" s="1" t="e">
        <f>IF(#REF!="S",(SUMIFS(#REF!,$B$3:$B$246,#REF!,$F$3:$F$246,"S")),0)</f>
        <v>#REF!</v>
      </c>
      <c r="N61" s="1" t="e">
        <f t="array" ref="N61">SUMPRODUCT((M61&lt;=$M$28:$M$246)/COUNTIF($M$28:$M$246,$M$28:$M$246))</f>
        <v>#REF!</v>
      </c>
    </row>
    <row r="62" spans="1:14" x14ac:dyDescent="0.3">
      <c r="A62" s="77"/>
      <c r="B62" s="5"/>
      <c r="C62" s="5" t="e">
        <f>VLOOKUP(B62,'Members Data'!$A$3:$F$365,2,FALSE)</f>
        <v>#N/A</v>
      </c>
      <c r="D62" s="5" t="e">
        <f>VLOOKUP(B62,'Members Data'!$A$3:$F$365,3,FALSE)</f>
        <v>#N/A</v>
      </c>
      <c r="E62" s="5" t="e">
        <f>VLOOKUP(B62,'Members Data'!$A$3:$F$365,4,FALSE)</f>
        <v>#N/A</v>
      </c>
      <c r="F62" s="3" t="str">
        <f t="shared" si="0"/>
        <v/>
      </c>
      <c r="G62" s="5"/>
      <c r="H62" s="5"/>
      <c r="I62" s="5"/>
      <c r="J62" s="5"/>
      <c r="K62" s="5"/>
      <c r="L62" s="5"/>
      <c r="M62" s="1" t="e">
        <f>IF(#REF!="S",(SUMIFS(#REF!,$B$3:$B$246,#REF!,$F$3:$F$246,"S")),0)</f>
        <v>#REF!</v>
      </c>
      <c r="N62" s="1" t="e">
        <f t="array" ref="N62">SUMPRODUCT((M62&lt;=$M$28:$M$246)/COUNTIF($M$28:$M$246,$M$28:$M$246))</f>
        <v>#REF!</v>
      </c>
    </row>
    <row r="63" spans="1:14" x14ac:dyDescent="0.3">
      <c r="A63" s="77"/>
      <c r="B63" s="5"/>
      <c r="C63" s="5" t="e">
        <f>VLOOKUP(B63,'Members Data'!$A$3:$F$365,2,FALSE)</f>
        <v>#N/A</v>
      </c>
      <c r="D63" s="5" t="e">
        <f>VLOOKUP(B63,'Members Data'!$A$3:$F$365,3,FALSE)</f>
        <v>#N/A</v>
      </c>
      <c r="E63" s="5" t="e">
        <f>VLOOKUP(B63,'Members Data'!$A$3:$F$365,4,FALSE)</f>
        <v>#N/A</v>
      </c>
      <c r="F63" s="3" t="str">
        <f t="shared" si="0"/>
        <v/>
      </c>
      <c r="G63" s="5"/>
      <c r="H63" s="5"/>
      <c r="I63" s="5"/>
      <c r="J63" s="5"/>
      <c r="K63" s="5"/>
      <c r="L63" s="5"/>
      <c r="M63" s="1" t="e">
        <f>IF(#REF!="S",(SUMIFS(#REF!,$B$3:$B$246,#REF!,$F$3:$F$246,"S")),0)</f>
        <v>#REF!</v>
      </c>
      <c r="N63" s="1" t="e">
        <f t="array" ref="N63">SUMPRODUCT((M63&lt;=$M$28:$M$246)/COUNTIF($M$28:$M$246,$M$28:$M$246))</f>
        <v>#REF!</v>
      </c>
    </row>
    <row r="64" spans="1:14" x14ac:dyDescent="0.3">
      <c r="A64" s="77"/>
      <c r="B64" s="5"/>
      <c r="C64" s="5" t="e">
        <f>VLOOKUP(B64,'Members Data'!$A$3:$F$365,2,FALSE)</f>
        <v>#N/A</v>
      </c>
      <c r="D64" s="5" t="e">
        <f>VLOOKUP(B64,'Members Data'!$A$3:$F$365,3,FALSE)</f>
        <v>#N/A</v>
      </c>
      <c r="E64" s="5" t="e">
        <f>VLOOKUP(B64,'Members Data'!$A$3:$F$365,4,FALSE)</f>
        <v>#N/A</v>
      </c>
      <c r="F64" s="3" t="str">
        <f t="shared" si="0"/>
        <v/>
      </c>
      <c r="G64" s="5"/>
      <c r="H64" s="5"/>
      <c r="I64" s="5"/>
      <c r="J64" s="5"/>
      <c r="K64" s="5"/>
      <c r="L64" s="5"/>
      <c r="M64" s="1" t="e">
        <f>IF(#REF!="S",(SUMIFS(#REF!,$B$3:$B$246,#REF!,$F$3:$F$246,"S")),0)</f>
        <v>#REF!</v>
      </c>
      <c r="N64" s="1" t="e">
        <f t="array" ref="N64">SUMPRODUCT((M64&lt;=$M$28:$M$246)/COUNTIF($M$28:$M$246,$M$28:$M$246))</f>
        <v>#REF!</v>
      </c>
    </row>
    <row r="65" spans="1:14" x14ac:dyDescent="0.3">
      <c r="A65" s="77"/>
      <c r="B65" s="5"/>
      <c r="C65" s="5" t="e">
        <f>VLOOKUP(B65,'Members Data'!$A$3:$F$365,2,FALSE)</f>
        <v>#N/A</v>
      </c>
      <c r="D65" s="5" t="e">
        <f>VLOOKUP(B65,'Members Data'!$A$3:$F$365,3,FALSE)</f>
        <v>#N/A</v>
      </c>
      <c r="E65" s="5" t="e">
        <f>VLOOKUP(B65,'Members Data'!$A$3:$F$365,4,FALSE)</f>
        <v>#N/A</v>
      </c>
      <c r="F65" s="3" t="str">
        <f t="shared" si="0"/>
        <v/>
      </c>
      <c r="G65" s="5"/>
      <c r="H65" s="5"/>
      <c r="I65" s="5"/>
      <c r="J65" s="5"/>
      <c r="K65" s="5"/>
      <c r="L65" s="5"/>
      <c r="M65" s="1" t="e">
        <f>IF(#REF!="S",(SUMIFS(#REF!,$B$3:$B$246,#REF!,$F$3:$F$246,"S")),0)</f>
        <v>#REF!</v>
      </c>
      <c r="N65" s="1" t="e">
        <f t="array" ref="N65">SUMPRODUCT((M65&lt;=$M$28:$M$246)/COUNTIF($M$28:$M$246,$M$28:$M$246))</f>
        <v>#REF!</v>
      </c>
    </row>
    <row r="66" spans="1:14" x14ac:dyDescent="0.3">
      <c r="A66" s="77"/>
      <c r="B66" s="5"/>
      <c r="C66" s="5" t="e">
        <f>VLOOKUP(B66,'Members Data'!$A$3:$F$365,2,FALSE)</f>
        <v>#N/A</v>
      </c>
      <c r="D66" s="5" t="e">
        <f>VLOOKUP(B66,'Members Data'!$A$3:$F$365,3,FALSE)</f>
        <v>#N/A</v>
      </c>
      <c r="E66" s="5" t="e">
        <f>VLOOKUP(B66,'Members Data'!$A$3:$F$365,4,FALSE)</f>
        <v>#N/A</v>
      </c>
      <c r="F66" s="3" t="str">
        <f t="shared" si="0"/>
        <v/>
      </c>
      <c r="G66" s="5"/>
      <c r="H66" s="5"/>
      <c r="I66" s="5"/>
      <c r="J66" s="5"/>
      <c r="K66" s="5"/>
      <c r="L66" s="5"/>
      <c r="M66" s="1" t="e">
        <f>IF(#REF!="S",(SUMIFS(#REF!,$B$3:$B$246,#REF!,$F$3:$F$246,"S")),0)</f>
        <v>#REF!</v>
      </c>
      <c r="N66" s="1" t="e">
        <f t="array" ref="N66">SUMPRODUCT((M66&lt;=$M$28:$M$246)/COUNTIF($M$28:$M$246,$M$28:$M$246))</f>
        <v>#REF!</v>
      </c>
    </row>
    <row r="67" spans="1:14" x14ac:dyDescent="0.3">
      <c r="A67" s="77"/>
      <c r="B67" s="5"/>
      <c r="C67" s="5" t="e">
        <f>VLOOKUP(B67,'Members Data'!$A$3:$F$365,2,FALSE)</f>
        <v>#N/A</v>
      </c>
      <c r="D67" s="5" t="e">
        <f>VLOOKUP(B67,'Members Data'!$A$3:$F$365,3,FALSE)</f>
        <v>#N/A</v>
      </c>
      <c r="E67" s="5" t="e">
        <f>VLOOKUP(B67,'Members Data'!$A$3:$F$365,4,FALSE)</f>
        <v>#N/A</v>
      </c>
      <c r="F67" s="3" t="str">
        <f t="shared" si="0"/>
        <v/>
      </c>
      <c r="G67" s="5"/>
      <c r="H67" s="5"/>
      <c r="I67" s="5"/>
      <c r="J67" s="5"/>
      <c r="K67" s="5"/>
      <c r="L67" s="5"/>
      <c r="M67" s="1" t="e">
        <f>IF(#REF!="S",(SUMIFS(#REF!,$B$3:$B$246,#REF!,$F$3:$F$246,"S")),0)</f>
        <v>#REF!</v>
      </c>
      <c r="N67" s="1" t="e">
        <f t="array" ref="N67">SUMPRODUCT((M67&lt;=$M$28:$M$246)/COUNTIF($M$28:$M$246,$M$28:$M$246))</f>
        <v>#REF!</v>
      </c>
    </row>
    <row r="68" spans="1:14" x14ac:dyDescent="0.3">
      <c r="A68" s="77"/>
      <c r="B68" s="5"/>
      <c r="C68" s="5" t="e">
        <f>VLOOKUP(B68,'Members Data'!$A$3:$F$365,2,FALSE)</f>
        <v>#N/A</v>
      </c>
      <c r="D68" s="5" t="e">
        <f>VLOOKUP(B68,'Members Data'!$A$3:$F$365,3,FALSE)</f>
        <v>#N/A</v>
      </c>
      <c r="E68" s="5" t="e">
        <f>VLOOKUP(B68,'Members Data'!$A$3:$F$365,4,FALSE)</f>
        <v>#N/A</v>
      </c>
      <c r="F68" s="3" t="str">
        <f t="shared" ref="F68:F131" si="1">LEFT(B68,1)</f>
        <v/>
      </c>
      <c r="G68" s="5"/>
      <c r="H68" s="5"/>
      <c r="I68" s="5"/>
      <c r="J68" s="5"/>
      <c r="K68" s="5"/>
      <c r="L68" s="5"/>
      <c r="M68" s="1" t="e">
        <f>IF(#REF!="S",(SUMIFS(#REF!,$B$3:$B$246,#REF!,$F$3:$F$246,"S")),0)</f>
        <v>#REF!</v>
      </c>
      <c r="N68" s="1" t="e">
        <f t="array" ref="N68">SUMPRODUCT((M68&lt;=$M$28:$M$246)/COUNTIF($M$28:$M$246,$M$28:$M$246))</f>
        <v>#REF!</v>
      </c>
    </row>
    <row r="69" spans="1:14" x14ac:dyDescent="0.3">
      <c r="A69" s="77"/>
      <c r="B69" s="5"/>
      <c r="C69" s="5" t="e">
        <f>VLOOKUP(B69,'Members Data'!$A$3:$F$365,2,FALSE)</f>
        <v>#N/A</v>
      </c>
      <c r="D69" s="5" t="e">
        <f>VLOOKUP(B69,'Members Data'!$A$3:$F$365,3,FALSE)</f>
        <v>#N/A</v>
      </c>
      <c r="E69" s="5" t="e">
        <f>VLOOKUP(B69,'Members Data'!$A$3:$F$365,4,FALSE)</f>
        <v>#N/A</v>
      </c>
      <c r="F69" s="3" t="str">
        <f t="shared" si="1"/>
        <v/>
      </c>
      <c r="G69" s="5"/>
      <c r="H69" s="5"/>
      <c r="I69" s="5"/>
      <c r="J69" s="5"/>
      <c r="K69" s="5"/>
      <c r="L69" s="5"/>
      <c r="M69" s="1" t="e">
        <f>IF(#REF!="S",(SUMIFS(#REF!,$B$3:$B$246,#REF!,$F$3:$F$246,"S")),0)</f>
        <v>#REF!</v>
      </c>
      <c r="N69" s="1" t="e">
        <f t="array" ref="N69">SUMPRODUCT((M69&lt;=$M$28:$M$246)/COUNTIF($M$28:$M$246,$M$28:$M$246))</f>
        <v>#REF!</v>
      </c>
    </row>
    <row r="70" spans="1:14" x14ac:dyDescent="0.3">
      <c r="A70" s="14"/>
      <c r="C70" s="1"/>
      <c r="D70" s="1"/>
      <c r="E70" s="1"/>
      <c r="F70" s="3" t="str">
        <f t="shared" si="1"/>
        <v/>
      </c>
      <c r="M70" s="1" t="e">
        <f>IF(#REF!="S",(SUMIFS(#REF!,$B$3:$B$246,#REF!,$F$3:$F$246,"S")),0)</f>
        <v>#REF!</v>
      </c>
      <c r="N70" s="1" t="e">
        <f t="array" ref="N70">SUMPRODUCT((M70&lt;=$M$28:$M$246)/COUNTIF($M$28:$M$246,$M$28:$M$246))</f>
        <v>#REF!</v>
      </c>
    </row>
    <row r="71" spans="1:14" x14ac:dyDescent="0.3">
      <c r="A71" s="57" t="s">
        <v>39</v>
      </c>
      <c r="B71" s="6" t="s">
        <v>251</v>
      </c>
      <c r="C71" s="6" t="str">
        <f>VLOOKUP(B71,'Members Data'!$A$3:$F$365,2,FALSE)</f>
        <v>Isabelle Cartmel</v>
      </c>
      <c r="D71" s="6">
        <f>VLOOKUP(B71,'Members Data'!$A$3:$F$365,3,FALSE)</f>
        <v>29</v>
      </c>
      <c r="E71" s="6" t="str">
        <f>VLOOKUP(B71,'Members Data'!$A$3:$F$365,4,FALSE)</f>
        <v>Woody</v>
      </c>
      <c r="F71" s="3" t="str">
        <f t="shared" si="1"/>
        <v>J</v>
      </c>
      <c r="G71" s="6">
        <v>7</v>
      </c>
      <c r="H71" s="6"/>
      <c r="I71" s="6"/>
      <c r="J71" s="6"/>
      <c r="K71" s="6"/>
      <c r="L71" s="6"/>
      <c r="M71" s="1" t="e">
        <f>IF(#REF!="S",(SUMIFS(#REF!,$B$3:$B$246,#REF!,$F$3:$F$246,"S")),0)</f>
        <v>#REF!</v>
      </c>
      <c r="N71" s="1" t="e">
        <f t="array" ref="N71">SUMPRODUCT((M71&lt;=$M$28:$M$246)/COUNTIF($M$28:$M$246,$M$28:$M$246))</f>
        <v>#REF!</v>
      </c>
    </row>
    <row r="72" spans="1:14" x14ac:dyDescent="0.3">
      <c r="A72" s="57"/>
      <c r="B72" s="6" t="s">
        <v>139</v>
      </c>
      <c r="C72" s="6" t="str">
        <f>VLOOKUP(B72,'Members Data'!$A$3:$F$365,2,FALSE)</f>
        <v>Abbie Ellis</v>
      </c>
      <c r="D72" s="6">
        <f>VLOOKUP(B72,'Members Data'!$A$3:$F$365,3,FALSE)</f>
        <v>14</v>
      </c>
      <c r="E72" s="6" t="str">
        <f>VLOOKUP(B72,'Members Data'!$A$3:$F$365,4,FALSE)</f>
        <v>Cadlanvalley Goldrush</v>
      </c>
      <c r="F72" s="3" t="str">
        <f t="shared" si="1"/>
        <v>J</v>
      </c>
      <c r="G72" s="6">
        <v>6</v>
      </c>
      <c r="H72" s="6"/>
      <c r="I72" s="6"/>
      <c r="J72" s="6"/>
      <c r="K72" s="6">
        <v>6</v>
      </c>
      <c r="L72" s="6"/>
      <c r="M72" s="1" t="e">
        <f>IF(#REF!="S",(SUMIFS(#REF!,$B$3:$B$246,#REF!,$F$3:$F$246,"S")),0)</f>
        <v>#REF!</v>
      </c>
      <c r="N72" s="1" t="e">
        <f t="array" ref="N72">SUMPRODUCT((M72&lt;=$M$28:$M$246)/COUNTIF($M$28:$M$246,$M$28:$M$246))</f>
        <v>#REF!</v>
      </c>
    </row>
    <row r="73" spans="1:14" x14ac:dyDescent="0.3">
      <c r="A73" s="57"/>
      <c r="B73" s="6" t="s">
        <v>114</v>
      </c>
      <c r="C73" s="6" t="str">
        <f>VLOOKUP(B73,'Members Data'!$A$3:$F$365,2,FALSE)</f>
        <v>Heidi Atkinson</v>
      </c>
      <c r="D73" s="6">
        <f>VLOOKUP(B73,'Members Data'!$A$3:$F$365,3,FALSE)</f>
        <v>6</v>
      </c>
      <c r="E73" s="6" t="str">
        <f>VLOOKUP(B73,'Members Data'!$A$3:$F$365,4,FALSE)</f>
        <v>Nappa Pericles</v>
      </c>
      <c r="F73" s="3" t="str">
        <f t="shared" si="1"/>
        <v>J</v>
      </c>
      <c r="G73" s="6">
        <v>5</v>
      </c>
      <c r="H73" s="6">
        <v>7</v>
      </c>
      <c r="I73" s="6">
        <v>4</v>
      </c>
      <c r="J73" s="6">
        <v>7</v>
      </c>
      <c r="K73" s="6">
        <v>10</v>
      </c>
      <c r="L73" s="6"/>
      <c r="M73" s="1" t="e">
        <f>IF(#REF!="S",(SUMIFS(#REF!,$B$3:$B$246,#REF!,$F$3:$F$246,"S")),0)</f>
        <v>#REF!</v>
      </c>
      <c r="N73" s="1" t="e">
        <f t="array" ref="N73">SUMPRODUCT((M73&lt;=$M$28:$M$246)/COUNTIF($M$28:$M$246,$M$28:$M$246))</f>
        <v>#REF!</v>
      </c>
    </row>
    <row r="74" spans="1:14" x14ac:dyDescent="0.3">
      <c r="A74" s="57"/>
      <c r="B74" s="6" t="s">
        <v>305</v>
      </c>
      <c r="C74" s="6" t="str">
        <f>VLOOKUP(B74,'Members Data'!$A$3:$F$365,2,FALSE)</f>
        <v>Lizzie Howard</v>
      </c>
      <c r="D74" s="6">
        <f>VLOOKUP(B74,'Members Data'!$A$3:$F$365,3,FALSE)</f>
        <v>61</v>
      </c>
      <c r="E74" s="6" t="str">
        <f>VLOOKUP(B74,'Members Data'!$A$3:$F$365,4,FALSE)</f>
        <v>Tibon Tequila Sunrise</v>
      </c>
      <c r="F74" s="3" t="str">
        <f t="shared" si="1"/>
        <v>J</v>
      </c>
      <c r="G74" s="6">
        <v>4</v>
      </c>
      <c r="H74" s="6">
        <v>3</v>
      </c>
      <c r="I74" s="6">
        <v>3</v>
      </c>
      <c r="J74" s="6">
        <v>2</v>
      </c>
      <c r="K74" s="6">
        <v>4</v>
      </c>
      <c r="L74" s="6"/>
      <c r="M74" s="1" t="e">
        <f>IF(#REF!="S",(SUMIFS(#REF!,$B$3:$B$246,#REF!,$F$3:$F$246,"S")),0)</f>
        <v>#REF!</v>
      </c>
      <c r="N74" s="1" t="e">
        <f t="array" ref="N74">SUMPRODUCT((M74&lt;=$M$28:$M$246)/COUNTIF($M$28:$M$246,$M$28:$M$246))</f>
        <v>#REF!</v>
      </c>
    </row>
    <row r="75" spans="1:14" x14ac:dyDescent="0.3">
      <c r="A75" s="57"/>
      <c r="B75" s="6" t="s">
        <v>388</v>
      </c>
      <c r="C75" s="6" t="str">
        <f>VLOOKUP(B75,'Members Data'!$A$3:$F$365,2,FALSE)</f>
        <v>Millie Cure</v>
      </c>
      <c r="D75" s="6">
        <f>VLOOKUP(B75,'Members Data'!$A$3:$F$365,3,FALSE)</f>
        <v>85</v>
      </c>
      <c r="E75" s="6" t="str">
        <f>VLOOKUP(B75,'Members Data'!$A$3:$F$365,4,FALSE)</f>
        <v>Birchmoor Drover</v>
      </c>
      <c r="F75" s="3" t="str">
        <f t="shared" si="1"/>
        <v>J</v>
      </c>
      <c r="G75" s="6">
        <v>3</v>
      </c>
      <c r="H75" s="6"/>
      <c r="I75" s="6"/>
      <c r="J75" s="6"/>
      <c r="K75" s="6"/>
      <c r="L75" s="6"/>
      <c r="M75" s="1" t="e">
        <f>IF(#REF!="S",(SUMIFS(#REF!,$B$3:$B$246,#REF!,$F$3:$F$246,"S")),0)</f>
        <v>#REF!</v>
      </c>
      <c r="N75" s="1" t="e">
        <f t="array" ref="N75">SUMPRODUCT((M75&lt;=$M$28:$M$246)/COUNTIF($M$28:$M$246,$M$28:$M$246))</f>
        <v>#REF!</v>
      </c>
    </row>
    <row r="76" spans="1:14" x14ac:dyDescent="0.3">
      <c r="A76" s="57"/>
      <c r="B76" s="6" t="s">
        <v>486</v>
      </c>
      <c r="C76" s="6" t="str">
        <f>VLOOKUP(B76,'Members Data'!$A$3:$F$365,2,FALSE)</f>
        <v>Charlotte Schofield</v>
      </c>
      <c r="D76" s="6">
        <f>VLOOKUP(B76,'Members Data'!$A$3:$F$365,3,FALSE)</f>
        <v>112</v>
      </c>
      <c r="E76" s="6" t="str">
        <f>VLOOKUP(B76,'Members Data'!$A$3:$F$365,4,FALSE)</f>
        <v>Firle Josephine</v>
      </c>
      <c r="F76" s="3" t="str">
        <f t="shared" si="1"/>
        <v>J</v>
      </c>
      <c r="G76" s="6">
        <v>2</v>
      </c>
      <c r="H76" s="6"/>
      <c r="I76" s="6"/>
      <c r="J76" s="6"/>
      <c r="K76" s="6"/>
      <c r="L76" s="6"/>
      <c r="M76" s="1" t="e">
        <f>IF(#REF!="S",(SUMIFS(#REF!,$B$3:$B$246,#REF!,$F$3:$F$246,"S")),0)</f>
        <v>#REF!</v>
      </c>
      <c r="N76" s="1" t="e">
        <f t="array" ref="N76">SUMPRODUCT((M76&lt;=$M$28:$M$246)/COUNTIF($M$28:$M$246,$M$28:$M$246))</f>
        <v>#REF!</v>
      </c>
    </row>
    <row r="77" spans="1:14" x14ac:dyDescent="0.3">
      <c r="A77" s="57"/>
      <c r="B77" s="6" t="s">
        <v>310</v>
      </c>
      <c r="C77" s="6" t="str">
        <f>VLOOKUP(B77,'Members Data'!$A$3:$F$365,2,FALSE)</f>
        <v>Dani Phillips</v>
      </c>
      <c r="D77" s="6">
        <f>VLOOKUP(B77,'Members Data'!$A$3:$F$365,3,FALSE)</f>
        <v>63</v>
      </c>
      <c r="E77" s="6" t="str">
        <f>VLOOKUP(B77,'Members Data'!$A$3:$F$365,4,FALSE)</f>
        <v>Forrest Rocky Road</v>
      </c>
      <c r="F77" s="3" t="str">
        <f t="shared" si="1"/>
        <v>J</v>
      </c>
      <c r="G77" s="6">
        <v>1</v>
      </c>
      <c r="H77" s="6">
        <v>1</v>
      </c>
      <c r="I77" s="6"/>
      <c r="J77" s="6">
        <v>3</v>
      </c>
      <c r="K77" s="6">
        <v>12</v>
      </c>
      <c r="L77" s="6"/>
      <c r="M77" s="1" t="e">
        <f>IF(#REF!="S",(SUMIFS(#REF!,$B$3:$B$246,#REF!,$F$3:$F$246,"S")),0)</f>
        <v>#REF!</v>
      </c>
      <c r="N77" s="1" t="e">
        <f t="array" ref="N77">SUMPRODUCT((M77&lt;=$M$28:$M$246)/COUNTIF($M$28:$M$246,$M$28:$M$246))</f>
        <v>#REF!</v>
      </c>
    </row>
    <row r="78" spans="1:14" x14ac:dyDescent="0.3">
      <c r="A78" s="57"/>
      <c r="B78" s="6" t="s">
        <v>338</v>
      </c>
      <c r="C78" s="6" t="str">
        <f>VLOOKUP(B78,'Members Data'!$A$3:$F$365,2,FALSE)</f>
        <v>Izzy Berry</v>
      </c>
      <c r="D78" s="6">
        <f>VLOOKUP(B78,'Members Data'!$A$3:$F$365,3,FALSE)</f>
        <v>71</v>
      </c>
      <c r="E78" s="6" t="str">
        <f>VLOOKUP(B78,'Members Data'!$A$3:$F$365,4,FALSE)</f>
        <v>Clanmill Spartacus</v>
      </c>
      <c r="F78" s="3" t="str">
        <f t="shared" si="1"/>
        <v>J</v>
      </c>
      <c r="G78" s="6">
        <v>1</v>
      </c>
      <c r="H78" s="6"/>
      <c r="I78" s="6"/>
      <c r="J78" s="6"/>
      <c r="K78" s="6"/>
      <c r="L78" s="6"/>
      <c r="M78" s="1" t="e">
        <f>IF(#REF!="S",(SUMIFS(#REF!,$B$3:$B$246,#REF!,$F$3:$F$246,"S")),0)</f>
        <v>#REF!</v>
      </c>
      <c r="N78" s="1" t="e">
        <f t="array" ref="N78">SUMPRODUCT((M78&lt;=$M$28:$M$246)/COUNTIF($M$28:$M$246,$M$28:$M$246))</f>
        <v>#REF!</v>
      </c>
    </row>
    <row r="79" spans="1:14" x14ac:dyDescent="0.3">
      <c r="A79" s="57"/>
      <c r="B79" s="6" t="s">
        <v>417</v>
      </c>
      <c r="C79" s="6" t="str">
        <f>VLOOKUP(B79,'Members Data'!$A$3:$F$365,2,FALSE)</f>
        <v>Bella Melling</v>
      </c>
      <c r="D79" s="6">
        <f>VLOOKUP(B79,'Members Data'!$A$3:$F$365,3,FALSE)</f>
        <v>93</v>
      </c>
      <c r="E79" s="6" t="str">
        <f>VLOOKUP(B79,'Members Data'!$A$3:$F$365,4,FALSE)</f>
        <v>Telynau Coppelia</v>
      </c>
      <c r="F79" s="3" t="str">
        <f t="shared" si="1"/>
        <v>J</v>
      </c>
      <c r="G79" s="6">
        <v>1</v>
      </c>
      <c r="H79" s="6"/>
      <c r="I79" s="6"/>
      <c r="J79" s="6"/>
      <c r="K79" s="6"/>
      <c r="L79" s="6"/>
      <c r="M79" s="1" t="e">
        <f>IF(#REF!="S",(SUMIFS(#REF!,$B$3:$B$246,#REF!,$F$3:$F$246,"S")),0)</f>
        <v>#REF!</v>
      </c>
      <c r="N79" s="1" t="e">
        <f t="array" ref="N79">SUMPRODUCT((M79&lt;=$M$28:$M$246)/COUNTIF($M$28:$M$246,$M$28:$M$246))</f>
        <v>#REF!</v>
      </c>
    </row>
    <row r="80" spans="1:14" x14ac:dyDescent="0.3">
      <c r="A80" s="57"/>
      <c r="B80" s="6" t="s">
        <v>606</v>
      </c>
      <c r="C80" s="6" t="str">
        <f>VLOOKUP(B80,'Members Data'!$A$3:$F$365,2,FALSE)</f>
        <v>Ruben Gomes</v>
      </c>
      <c r="D80" s="6">
        <f>VLOOKUP(B80,'Members Data'!$A$3:$F$365,3,FALSE)</f>
        <v>140</v>
      </c>
      <c r="E80" s="6" t="str">
        <f>VLOOKUP(B80,'Members Data'!$A$3:$F$365,4,FALSE)</f>
        <v>Hope Kristabela</v>
      </c>
      <c r="F80" s="3" t="str">
        <f t="shared" si="1"/>
        <v>J</v>
      </c>
      <c r="G80" s="6"/>
      <c r="H80" s="6">
        <v>6</v>
      </c>
      <c r="I80" s="6">
        <v>6</v>
      </c>
      <c r="J80" s="6"/>
      <c r="K80" s="6"/>
      <c r="L80" s="6"/>
      <c r="M80" s="1" t="e">
        <f>IF(#REF!="S",(SUMIFS(#REF!,$B$3:$B$246,#REF!,$F$3:$F$246,"S")),0)</f>
        <v>#REF!</v>
      </c>
      <c r="N80" s="1" t="e">
        <f t="array" ref="N80">SUMPRODUCT((M80&lt;=$M$28:$M$246)/COUNTIF($M$28:$M$246,$M$28:$M$246))</f>
        <v>#REF!</v>
      </c>
    </row>
    <row r="81" spans="1:14" x14ac:dyDescent="0.3">
      <c r="A81" s="57"/>
      <c r="B81" s="6" t="s">
        <v>252</v>
      </c>
      <c r="C81" s="6" t="s">
        <v>253</v>
      </c>
      <c r="D81" s="6">
        <f>VLOOKUP(B81,'Members Data'!$A$3:$F$365,3,FALSE)</f>
        <v>45</v>
      </c>
      <c r="E81" s="6" t="str">
        <f>VLOOKUP(B81,'Members Data'!$A$3:$F$365,4,FALSE)</f>
        <v>Popsters Timeout</v>
      </c>
      <c r="F81" s="3" t="str">
        <f t="shared" si="1"/>
        <v>J</v>
      </c>
      <c r="G81" s="6">
        <v>1</v>
      </c>
      <c r="H81" s="6">
        <v>5</v>
      </c>
      <c r="I81" s="6">
        <v>1</v>
      </c>
      <c r="J81" s="6"/>
      <c r="K81" s="6">
        <v>2</v>
      </c>
      <c r="L81" s="6"/>
      <c r="M81" s="1" t="e">
        <f>IF(#REF!="S",(SUMIFS(#REF!,$B$3:$B$246,#REF!,$F$3:$F$246,"S")),0)</f>
        <v>#REF!</v>
      </c>
      <c r="N81" s="1" t="e">
        <f t="array" ref="N81">SUMPRODUCT((M81&lt;=$M$28:$M$246)/COUNTIF($M$28:$M$246,$M$28:$M$246))</f>
        <v>#REF!</v>
      </c>
    </row>
    <row r="82" spans="1:14" x14ac:dyDescent="0.3">
      <c r="A82" s="57"/>
      <c r="B82" s="6" t="s">
        <v>300</v>
      </c>
      <c r="C82" s="6" t="str">
        <f>VLOOKUP(B82,'Members Data'!$A$3:$F$365,2,FALSE)</f>
        <v>Ivy Haworth</v>
      </c>
      <c r="D82" s="6">
        <f>VLOOKUP(B82,'Members Data'!$A$3:$F$365,3,FALSE)</f>
        <v>60</v>
      </c>
      <c r="E82" s="6" t="str">
        <f>VLOOKUP(B82,'Members Data'!$A$3:$F$365,4,FALSE)</f>
        <v>Jula Golden Halfpenny</v>
      </c>
      <c r="F82" s="3" t="str">
        <f t="shared" si="1"/>
        <v>J</v>
      </c>
      <c r="G82" s="6"/>
      <c r="H82" s="6"/>
      <c r="I82" s="6">
        <v>5</v>
      </c>
      <c r="J82" s="6"/>
      <c r="K82" s="6"/>
      <c r="L82" s="6"/>
      <c r="M82" s="1" t="e">
        <f>IF(#REF!="S",(SUMIFS(#REF!,$B$3:$B$246,#REF!,$F$3:$F$246,"S")),0)</f>
        <v>#REF!</v>
      </c>
      <c r="N82" s="1" t="e">
        <f t="array" ref="N82">SUMPRODUCT((M82&lt;=$M$28:$M$246)/COUNTIF($M$28:$M$246,$M$28:$M$246))</f>
        <v>#REF!</v>
      </c>
    </row>
    <row r="83" spans="1:14" x14ac:dyDescent="0.3">
      <c r="A83" s="57"/>
      <c r="B83" s="6" t="s">
        <v>609</v>
      </c>
      <c r="C83" s="6" t="str">
        <f>VLOOKUP(B83,'Members Data'!$A$3:$F$365,2,FALSE)</f>
        <v>Bella Melling</v>
      </c>
      <c r="D83" s="6">
        <f>VLOOKUP(B83,'Members Data'!$A$3:$F$365,3,FALSE)</f>
        <v>93</v>
      </c>
      <c r="E83" s="6" t="str">
        <f>VLOOKUP(B83,'Members Data'!$A$3:$F$365,4,FALSE)</f>
        <v>Lolly</v>
      </c>
      <c r="F83" s="3" t="str">
        <f t="shared" si="1"/>
        <v>J</v>
      </c>
      <c r="G83" s="6"/>
      <c r="H83" s="6"/>
      <c r="I83" s="6">
        <v>2</v>
      </c>
      <c r="J83" s="6">
        <v>5</v>
      </c>
      <c r="K83" s="6">
        <v>8</v>
      </c>
      <c r="L83" s="6"/>
      <c r="M83" s="1" t="e">
        <f>IF(#REF!="S",(SUMIFS(#REF!,$B$3:$B$246,#REF!,$F$3:$F$246,"S")),0)</f>
        <v>#REF!</v>
      </c>
      <c r="N83" s="1" t="e">
        <f t="array" ref="N83">SUMPRODUCT((M83&lt;=$M$28:$M$246)/COUNTIF($M$28:$M$246,$M$28:$M$246))</f>
        <v>#REF!</v>
      </c>
    </row>
    <row r="84" spans="1:14" x14ac:dyDescent="0.3">
      <c r="A84" s="57"/>
      <c r="B84" s="6" t="s">
        <v>142</v>
      </c>
      <c r="C84" s="6" t="str">
        <f>VLOOKUP(B84,'Members Data'!$A$3:$F$365,2,FALSE)</f>
        <v>Abbie Ellis</v>
      </c>
      <c r="D84" s="6">
        <f>VLOOKUP(B84,'Members Data'!$A$3:$F$365,3,FALSE)</f>
        <v>15</v>
      </c>
      <c r="E84" s="6" t="str">
        <f>VLOOKUP(B84,'Members Data'!$A$3:$F$365,4,FALSE)</f>
        <v>Stowhill Slipknot</v>
      </c>
      <c r="F84" s="3" t="str">
        <f t="shared" si="1"/>
        <v>J</v>
      </c>
      <c r="G84" s="6"/>
      <c r="H84" s="6"/>
      <c r="I84" s="6"/>
      <c r="J84" s="6">
        <v>6</v>
      </c>
      <c r="K84" s="6"/>
      <c r="L84" s="6"/>
      <c r="M84" s="1" t="e">
        <f>IF(#REF!="S",(SUMIFS(#REF!,$B$3:$B$246,#REF!,$F$3:$F$246,"S")),0)</f>
        <v>#REF!</v>
      </c>
      <c r="N84" s="1" t="e">
        <f t="array" ref="N84">SUMPRODUCT((M84&lt;=$M$28:$M$246)/COUNTIF($M$28:$M$246,$M$28:$M$246))</f>
        <v>#REF!</v>
      </c>
    </row>
    <row r="85" spans="1:14" x14ac:dyDescent="0.3">
      <c r="A85" s="57"/>
      <c r="B85" s="6" t="s">
        <v>721</v>
      </c>
      <c r="C85" s="6" t="str">
        <f>VLOOKUP(B85,'Members Data'!$A$3:$F$365,2,FALSE)</f>
        <v>Lachlan Maclean</v>
      </c>
      <c r="D85" s="6">
        <f>VLOOKUP(B85,'Members Data'!$A$3:$F$365,3,FALSE)</f>
        <v>126</v>
      </c>
      <c r="E85" s="6" t="str">
        <f>VLOOKUP(B85,'Members Data'!$A$3:$F$365,4,FALSE)</f>
        <v xml:space="preserve">Lady </v>
      </c>
      <c r="F85" s="3" t="str">
        <f t="shared" si="1"/>
        <v>j</v>
      </c>
      <c r="G85" s="6"/>
      <c r="H85" s="6"/>
      <c r="I85" s="6"/>
      <c r="J85" s="6">
        <v>4</v>
      </c>
      <c r="K85" s="6"/>
      <c r="L85" s="6"/>
      <c r="M85" s="1" t="e">
        <f>IF(#REF!="S",(SUMIFS(#REF!,$B$3:$B$246,#REF!,$F$3:$F$246,"S")),0)</f>
        <v>#REF!</v>
      </c>
      <c r="N85" s="1" t="e">
        <f t="array" ref="N85">SUMPRODUCT((M85&lt;=$M$28:$M$246)/COUNTIF($M$28:$M$246,$M$28:$M$246))</f>
        <v>#REF!</v>
      </c>
    </row>
    <row r="86" spans="1:14" x14ac:dyDescent="0.3">
      <c r="A86" s="57"/>
      <c r="B86" s="6"/>
      <c r="C86" s="6" t="e">
        <f>VLOOKUP(B86,'Members Data'!$A$3:$F$365,2,FALSE)</f>
        <v>#N/A</v>
      </c>
      <c r="D86" s="6" t="e">
        <f>VLOOKUP(B86,'Members Data'!$A$3:$F$365,3,FALSE)</f>
        <v>#N/A</v>
      </c>
      <c r="E86" s="6" t="e">
        <f>VLOOKUP(B86,'Members Data'!$A$3:$F$365,4,FALSE)</f>
        <v>#N/A</v>
      </c>
      <c r="F86" s="3" t="str">
        <f t="shared" si="1"/>
        <v/>
      </c>
      <c r="G86" s="6"/>
      <c r="H86" s="6"/>
      <c r="I86" s="6"/>
      <c r="J86" s="6"/>
      <c r="K86" s="6"/>
      <c r="L86" s="6"/>
      <c r="M86" s="1" t="e">
        <f>IF(#REF!="S",(SUMIFS(#REF!,$B$3:$B$246,#REF!,$F$3:$F$246,"S")),0)</f>
        <v>#REF!</v>
      </c>
      <c r="N86" s="1" t="e">
        <f t="array" ref="N86">SUMPRODUCT((M86&lt;=$M$28:$M$246)/COUNTIF($M$28:$M$246,$M$28:$M$246))</f>
        <v>#REF!</v>
      </c>
    </row>
    <row r="87" spans="1:14" x14ac:dyDescent="0.3">
      <c r="A87" s="57"/>
      <c r="B87" s="6"/>
      <c r="C87" s="6" t="e">
        <f>VLOOKUP(B87,'Members Data'!$A$3:$F$365,2,FALSE)</f>
        <v>#N/A</v>
      </c>
      <c r="D87" s="6" t="e">
        <f>VLOOKUP(B87,'Members Data'!$A$3:$F$365,3,FALSE)</f>
        <v>#N/A</v>
      </c>
      <c r="E87" s="6" t="e">
        <f>VLOOKUP(B87,'Members Data'!$A$3:$F$365,4,FALSE)</f>
        <v>#N/A</v>
      </c>
      <c r="F87" s="3" t="str">
        <f t="shared" si="1"/>
        <v/>
      </c>
      <c r="G87" s="6"/>
      <c r="H87" s="6"/>
      <c r="I87" s="6"/>
      <c r="J87" s="6"/>
      <c r="K87" s="6"/>
      <c r="L87" s="6"/>
      <c r="M87" s="1" t="e">
        <f>IF(#REF!="S",(SUMIFS(#REF!,$B$3:$B$246,#REF!,$F$3:$F$246,"S")),0)</f>
        <v>#REF!</v>
      </c>
      <c r="N87" s="1" t="e">
        <f t="array" ref="N87">SUMPRODUCT((M87&lt;=$M$28:$M$246)/COUNTIF($M$28:$M$246,$M$28:$M$246))</f>
        <v>#REF!</v>
      </c>
    </row>
    <row r="88" spans="1:14" x14ac:dyDescent="0.3">
      <c r="A88" s="57"/>
      <c r="B88" s="6"/>
      <c r="C88" s="6" t="e">
        <f>VLOOKUP(B88,'Members Data'!$A$3:$F$365,2,FALSE)</f>
        <v>#N/A</v>
      </c>
      <c r="D88" s="6" t="e">
        <f>VLOOKUP(B88,'Members Data'!$A$3:$F$365,3,FALSE)</f>
        <v>#N/A</v>
      </c>
      <c r="E88" s="6" t="e">
        <f>VLOOKUP(B88,'Members Data'!$A$3:$F$365,4,FALSE)</f>
        <v>#N/A</v>
      </c>
      <c r="F88" s="3" t="str">
        <f t="shared" si="1"/>
        <v/>
      </c>
      <c r="G88" s="6"/>
      <c r="H88" s="6"/>
      <c r="I88" s="6"/>
      <c r="J88" s="6"/>
      <c r="K88" s="6"/>
      <c r="L88" s="6"/>
      <c r="M88" s="1" t="e">
        <f>IF(#REF!="S",(SUMIFS(#REF!,$B$3:$B$246,#REF!,$F$3:$F$246,"S")),0)</f>
        <v>#REF!</v>
      </c>
      <c r="N88" s="1" t="e">
        <f t="array" ref="N88">SUMPRODUCT((M88&lt;=$M$28:$M$246)/COUNTIF($M$28:$M$246,$M$28:$M$246))</f>
        <v>#REF!</v>
      </c>
    </row>
    <row r="89" spans="1:14" x14ac:dyDescent="0.3">
      <c r="A89" s="57"/>
      <c r="B89" s="6"/>
      <c r="C89" s="6" t="e">
        <f>VLOOKUP(B89,'Members Data'!$A$3:$F$365,2,FALSE)</f>
        <v>#N/A</v>
      </c>
      <c r="D89" s="6" t="e">
        <f>VLOOKUP(B89,'Members Data'!$A$3:$F$365,3,FALSE)</f>
        <v>#N/A</v>
      </c>
      <c r="E89" s="6" t="e">
        <f>VLOOKUP(B89,'Members Data'!$A$3:$F$365,4,FALSE)</f>
        <v>#N/A</v>
      </c>
      <c r="F89" s="3" t="str">
        <f t="shared" si="1"/>
        <v/>
      </c>
      <c r="G89" s="6"/>
      <c r="H89" s="6"/>
      <c r="I89" s="6"/>
      <c r="J89" s="6"/>
      <c r="K89" s="6"/>
      <c r="L89" s="6"/>
      <c r="M89" s="1" t="e">
        <f>IF(#REF!="S",(SUMIFS(#REF!,$B$3:$B$246,#REF!,$F$3:$F$246,"S")),0)</f>
        <v>#REF!</v>
      </c>
      <c r="N89" s="1" t="e">
        <f t="array" ref="N89">SUMPRODUCT((M89&lt;=$M$28:$M$246)/COUNTIF($M$28:$M$246,$M$28:$M$246))</f>
        <v>#REF!</v>
      </c>
    </row>
    <row r="90" spans="1:14" x14ac:dyDescent="0.3">
      <c r="A90" s="57"/>
      <c r="B90" s="6"/>
      <c r="C90" s="6" t="e">
        <f>VLOOKUP(B90,'Members Data'!$A$3:$F$365,2,FALSE)</f>
        <v>#N/A</v>
      </c>
      <c r="D90" s="6" t="e">
        <f>VLOOKUP(B90,'Members Data'!$A$3:$F$365,3,FALSE)</f>
        <v>#N/A</v>
      </c>
      <c r="E90" s="6" t="e">
        <f>VLOOKUP(B90,'Members Data'!$A$3:$F$365,4,FALSE)</f>
        <v>#N/A</v>
      </c>
      <c r="F90" s="3" t="str">
        <f t="shared" si="1"/>
        <v/>
      </c>
      <c r="G90" s="6"/>
      <c r="H90" s="6"/>
      <c r="I90" s="6"/>
      <c r="J90" s="6"/>
      <c r="K90" s="6"/>
      <c r="L90" s="6"/>
      <c r="M90" s="1" t="e">
        <f>IF(#REF!="S",(SUMIFS(#REF!,$B$3:$B$246,#REF!,$F$3:$F$246,"S")),0)</f>
        <v>#REF!</v>
      </c>
      <c r="N90" s="1" t="e">
        <f t="array" ref="N90">SUMPRODUCT((M90&lt;=$M$28:$M$246)/COUNTIF($M$28:$M$246,$M$28:$M$246))</f>
        <v>#REF!</v>
      </c>
    </row>
    <row r="91" spans="1:14" x14ac:dyDescent="0.3">
      <c r="A91" s="57"/>
      <c r="B91" s="6"/>
      <c r="C91" s="6" t="e">
        <f>VLOOKUP(B91,'Members Data'!$A$3:$F$365,2,FALSE)</f>
        <v>#N/A</v>
      </c>
      <c r="D91" s="6" t="e">
        <f>VLOOKUP(B91,'Members Data'!$A$3:$F$365,3,FALSE)</f>
        <v>#N/A</v>
      </c>
      <c r="E91" s="6" t="e">
        <f>VLOOKUP(B91,'Members Data'!$A$3:$F$365,4,FALSE)</f>
        <v>#N/A</v>
      </c>
      <c r="F91" s="3" t="str">
        <f t="shared" si="1"/>
        <v/>
      </c>
      <c r="G91" s="6"/>
      <c r="H91" s="6"/>
      <c r="I91" s="6"/>
      <c r="J91" s="6"/>
      <c r="K91" s="6"/>
      <c r="L91" s="6"/>
      <c r="M91" s="1" t="e">
        <f>IF(#REF!="S",(SUMIFS(#REF!,$B$3:$B$246,#REF!,$F$3:$F$246,"S")),0)</f>
        <v>#REF!</v>
      </c>
      <c r="N91" s="1" t="e">
        <f t="array" ref="N91">SUMPRODUCT((M91&lt;=$M$28:$M$246)/COUNTIF($M$28:$M$246,$M$28:$M$246))</f>
        <v>#REF!</v>
      </c>
    </row>
    <row r="92" spans="1:14" x14ac:dyDescent="0.3">
      <c r="A92" s="14"/>
      <c r="C92" s="1"/>
      <c r="D92" s="1"/>
      <c r="E92" s="1"/>
      <c r="F92" s="3" t="str">
        <f t="shared" si="1"/>
        <v/>
      </c>
      <c r="M92" s="1" t="e">
        <f>IF(#REF!="S",(SUMIFS(#REF!,$B$3:$B$246,#REF!,$F$3:$F$246,"S")),0)</f>
        <v>#REF!</v>
      </c>
      <c r="N92" s="1" t="e">
        <f t="array" ref="N92">SUMPRODUCT((M92&lt;=$M$28:$M$246)/COUNTIF($M$28:$M$246,$M$28:$M$246))</f>
        <v>#REF!</v>
      </c>
    </row>
    <row r="93" spans="1:14" x14ac:dyDescent="0.3">
      <c r="A93" s="58" t="s">
        <v>40</v>
      </c>
      <c r="B93" s="7" t="s">
        <v>391</v>
      </c>
      <c r="C93" s="7" t="str">
        <f>VLOOKUP(B93,'Members Data'!$A$3:$F$365,2,FALSE)</f>
        <v>Ella-Mae Stancliffe</v>
      </c>
      <c r="D93" s="7">
        <f>VLOOKUP(B93,'Members Data'!$A$3:$F$365,3,FALSE)</f>
        <v>86</v>
      </c>
      <c r="E93" s="7" t="str">
        <f>VLOOKUP(B93,'Members Data'!$A$3:$F$365,4,FALSE)</f>
        <v>Castellceri Lyn</v>
      </c>
      <c r="F93" s="3" t="str">
        <f t="shared" si="1"/>
        <v>J</v>
      </c>
      <c r="G93" s="7">
        <v>6</v>
      </c>
      <c r="H93" s="7"/>
      <c r="I93" s="7"/>
      <c r="J93" s="7"/>
      <c r="K93" s="7"/>
      <c r="L93" s="7"/>
      <c r="M93" s="1" t="e">
        <f>IF(#REF!="S",(SUMIFS(#REF!,$B$3:$B$246,#REF!,$F$3:$F$246,"S")),0)</f>
        <v>#REF!</v>
      </c>
      <c r="N93" s="1" t="e">
        <f t="array" ref="N93">SUMPRODUCT((M93&lt;=$M$28:$M$246)/COUNTIF($M$28:$M$246,$M$28:$M$246))</f>
        <v>#REF!</v>
      </c>
    </row>
    <row r="94" spans="1:14" x14ac:dyDescent="0.3">
      <c r="A94" s="58"/>
      <c r="B94" s="7" t="s">
        <v>164</v>
      </c>
      <c r="C94" s="7" t="str">
        <f>VLOOKUP(B94,'Members Data'!$A$3:$F$365,2,FALSE)</f>
        <v>Remi Hawkins</v>
      </c>
      <c r="D94" s="7">
        <f>VLOOKUP(B94,'Members Data'!$A$3:$F$365,3,FALSE)</f>
        <v>20</v>
      </c>
      <c r="E94" s="7" t="str">
        <f>VLOOKUP(B94,'Members Data'!$A$3:$F$365,4,FALSE)</f>
        <v>Spirit</v>
      </c>
      <c r="F94" s="3" t="str">
        <f t="shared" si="1"/>
        <v>J</v>
      </c>
      <c r="G94" s="7">
        <v>5</v>
      </c>
      <c r="H94" s="7">
        <v>5</v>
      </c>
      <c r="I94" s="7"/>
      <c r="J94" s="7"/>
      <c r="K94" s="7"/>
      <c r="L94" s="7"/>
      <c r="M94" s="1" t="e">
        <f>IF(#REF!="S",(SUMIFS(#REF!,$B$3:$B$246,#REF!,$F$3:$F$246,"S")),0)</f>
        <v>#REF!</v>
      </c>
      <c r="N94" s="1" t="e">
        <f t="array" ref="N94">SUMPRODUCT((M94&lt;=$M$28:$M$246)/COUNTIF($M$28:$M$246,$M$28:$M$246))</f>
        <v>#REF!</v>
      </c>
    </row>
    <row r="95" spans="1:14" x14ac:dyDescent="0.3">
      <c r="A95" s="58"/>
      <c r="B95" s="7" t="s">
        <v>139</v>
      </c>
      <c r="C95" s="7" t="str">
        <f>VLOOKUP(B95,'Members Data'!$A$3:$F$365,2,FALSE)</f>
        <v>Abbie Ellis</v>
      </c>
      <c r="D95" s="7">
        <f>VLOOKUP(B95,'Members Data'!$A$3:$F$365,3,FALSE)</f>
        <v>14</v>
      </c>
      <c r="E95" s="7" t="str">
        <f>VLOOKUP(B95,'Members Data'!$A$3:$F$365,4,FALSE)</f>
        <v>Cadlanvalley Goldrush</v>
      </c>
      <c r="F95" s="3" t="str">
        <f t="shared" si="1"/>
        <v>J</v>
      </c>
      <c r="G95" s="7">
        <v>4</v>
      </c>
      <c r="H95" s="7"/>
      <c r="I95" s="7"/>
      <c r="J95" s="7"/>
      <c r="K95" s="7">
        <v>12</v>
      </c>
      <c r="L95" s="7"/>
      <c r="M95" s="1" t="e">
        <f>IF(#REF!="S",(SUMIFS(#REF!,$B$3:$B$246,#REF!,$F$3:$F$246,"S")),0)</f>
        <v>#REF!</v>
      </c>
      <c r="N95" s="1" t="e">
        <f t="array" ref="N95">SUMPRODUCT((M95&lt;=$M$28:$M$246)/COUNTIF($M$28:$M$246,$M$28:$M$246))</f>
        <v>#REF!</v>
      </c>
    </row>
    <row r="96" spans="1:14" x14ac:dyDescent="0.3">
      <c r="A96" s="58"/>
      <c r="B96" s="7" t="s">
        <v>305</v>
      </c>
      <c r="C96" s="7" t="str">
        <f>VLOOKUP(B96,'Members Data'!$A$3:$F$365,2,FALSE)</f>
        <v>Lizzie Howard</v>
      </c>
      <c r="D96" s="7">
        <f>VLOOKUP(B96,'Members Data'!$A$3:$F$365,3,FALSE)</f>
        <v>61</v>
      </c>
      <c r="E96" s="7" t="str">
        <f>VLOOKUP(B96,'Members Data'!$A$3:$F$365,4,FALSE)</f>
        <v>Tibon Tequila Sunrise</v>
      </c>
      <c r="F96" s="3" t="str">
        <f t="shared" si="1"/>
        <v>J</v>
      </c>
      <c r="G96" s="7">
        <v>3</v>
      </c>
      <c r="H96" s="7">
        <v>4</v>
      </c>
      <c r="I96" s="7">
        <v>6</v>
      </c>
      <c r="J96" s="7">
        <v>4</v>
      </c>
      <c r="K96" s="7">
        <v>8</v>
      </c>
      <c r="L96" s="7"/>
      <c r="M96" s="1" t="e">
        <f>IF(#REF!="S",(SUMIFS(#REF!,$B$3:$B$246,#REF!,$F$3:$F$246,"S")),0)</f>
        <v>#REF!</v>
      </c>
      <c r="N96" s="1" t="e">
        <f t="array" ref="N96">SUMPRODUCT((M96&lt;=$M$28:$M$246)/COUNTIF($M$28:$M$246,$M$28:$M$246))</f>
        <v>#REF!</v>
      </c>
    </row>
    <row r="97" spans="1:14" x14ac:dyDescent="0.3">
      <c r="A97" s="58"/>
      <c r="B97" s="7" t="s">
        <v>468</v>
      </c>
      <c r="C97" s="7" t="str">
        <f>VLOOKUP(B97,'Members Data'!$A$3:$F$365,2,FALSE)</f>
        <v>Callie Clayton</v>
      </c>
      <c r="D97" s="7">
        <f>VLOOKUP(B97,'Members Data'!$A$3:$F$365,3,FALSE)</f>
        <v>107</v>
      </c>
      <c r="E97" s="7" t="str">
        <f>VLOOKUP(B97,'Members Data'!$A$3:$F$365,4,FALSE)</f>
        <v>Forrest Rocky Road</v>
      </c>
      <c r="F97" s="3" t="str">
        <f t="shared" si="1"/>
        <v>J</v>
      </c>
      <c r="G97" s="7">
        <v>2</v>
      </c>
      <c r="H97" s="7">
        <v>3</v>
      </c>
      <c r="I97" s="7"/>
      <c r="J97" s="7">
        <v>6</v>
      </c>
      <c r="K97" s="7">
        <v>14</v>
      </c>
      <c r="L97" s="7"/>
      <c r="M97" s="1" t="e">
        <f>IF(#REF!="S",(SUMIFS(#REF!,$B$3:$B$246,#REF!,$F$3:$F$246,"S")),0)</f>
        <v>#REF!</v>
      </c>
      <c r="N97" s="1" t="e">
        <f t="array" ref="N97">SUMPRODUCT((M97&lt;=$M$28:$M$246)/COUNTIF($M$28:$M$246,$M$28:$M$246))</f>
        <v>#REF!</v>
      </c>
    </row>
    <row r="98" spans="1:14" x14ac:dyDescent="0.3">
      <c r="A98" s="58"/>
      <c r="B98" s="7" t="s">
        <v>621</v>
      </c>
      <c r="C98" s="7" t="str">
        <f>VLOOKUP(B98,'Members Data'!$A$3:$F$365,2,FALSE)</f>
        <v>Bobby Birch</v>
      </c>
      <c r="D98" s="7">
        <f>VLOOKUP(B98,'Members Data'!$A$3:$F$365,3,FALSE)</f>
        <v>143</v>
      </c>
      <c r="E98" s="7" t="str">
        <f>VLOOKUP(B98,'Members Data'!$A$3:$F$365,4,FALSE)</f>
        <v>Pedro</v>
      </c>
      <c r="F98" s="3" t="str">
        <f t="shared" si="1"/>
        <v>J</v>
      </c>
      <c r="G98" s="7"/>
      <c r="H98" s="7">
        <v>6</v>
      </c>
      <c r="I98" s="7"/>
      <c r="J98" s="7"/>
      <c r="K98" s="7"/>
      <c r="L98" s="7"/>
      <c r="M98" s="1" t="e">
        <f>IF(#REF!="S",(SUMIFS(#REF!,$B$3:$B$246,#REF!,$F$3:$F$246,"S")),0)</f>
        <v>#REF!</v>
      </c>
      <c r="N98" s="1" t="e">
        <f t="array" ref="N98">SUMPRODUCT((M98&lt;=$M$28:$M$246)/COUNTIF($M$28:$M$246,$M$28:$M$246))</f>
        <v>#REF!</v>
      </c>
    </row>
    <row r="99" spans="1:14" x14ac:dyDescent="0.3">
      <c r="A99" s="58"/>
      <c r="B99" s="7" t="s">
        <v>722</v>
      </c>
      <c r="C99" s="7" t="str">
        <f>VLOOKUP(B99,'Members Data'!$A$3:$F$365,2,FALSE)</f>
        <v>Lily Hume</v>
      </c>
      <c r="D99" s="7">
        <f>VLOOKUP(B99,'Members Data'!$A$3:$F$365,3,FALSE)</f>
        <v>45</v>
      </c>
      <c r="E99" s="7" t="str">
        <f>VLOOKUP(B99,'Members Data'!$A$3:$F$365,4,FALSE)</f>
        <v>Popsters Timeout</v>
      </c>
      <c r="F99" s="3" t="str">
        <f t="shared" si="1"/>
        <v>j</v>
      </c>
      <c r="G99" s="7"/>
      <c r="H99" s="7"/>
      <c r="I99" s="7"/>
      <c r="J99" s="7">
        <v>7</v>
      </c>
      <c r="K99" s="7"/>
      <c r="L99" s="7"/>
      <c r="M99" s="1" t="e">
        <f>IF(#REF!="S",(SUMIFS(#REF!,$B$3:$B$246,#REF!,$F$3:$F$246,"S")),0)</f>
        <v>#REF!</v>
      </c>
      <c r="N99" s="1" t="e">
        <f t="array" ref="N99">SUMPRODUCT((M99&lt;=$M$28:$M$246)/COUNTIF($M$28:$M$246,$M$28:$M$246))</f>
        <v>#REF!</v>
      </c>
    </row>
    <row r="100" spans="1:14" x14ac:dyDescent="0.3">
      <c r="A100" s="58"/>
      <c r="B100" s="7" t="s">
        <v>720</v>
      </c>
      <c r="C100" s="7" t="str">
        <f>VLOOKUP(B100,'Members Data'!$A$3:$F$365,2,FALSE)</f>
        <v>Abbie Ellis</v>
      </c>
      <c r="D100" s="7">
        <f>VLOOKUP(B100,'Members Data'!$A$3:$F$365,3,FALSE)</f>
        <v>15</v>
      </c>
      <c r="E100" s="7" t="str">
        <f>VLOOKUP(B100,'Members Data'!$A$3:$F$365,4,FALSE)</f>
        <v>Stowhill Slipknot</v>
      </c>
      <c r="F100" s="3" t="str">
        <f t="shared" si="1"/>
        <v>j</v>
      </c>
      <c r="G100" s="7"/>
      <c r="H100" s="7"/>
      <c r="I100" s="7"/>
      <c r="J100" s="7">
        <v>5</v>
      </c>
      <c r="K100" s="7"/>
      <c r="L100" s="7"/>
      <c r="M100" s="1" t="e">
        <f>IF(#REF!="S",(SUMIFS(#REF!,$B$3:$B$246,#REF!,$F$3:$F$246,"S")),0)</f>
        <v>#REF!</v>
      </c>
      <c r="N100" s="1" t="e">
        <f t="array" ref="N100">SUMPRODUCT((M100&lt;=$M$28:$M$246)/COUNTIF($M$28:$M$246,$M$28:$M$246))</f>
        <v>#REF!</v>
      </c>
    </row>
    <row r="101" spans="1:14" x14ac:dyDescent="0.3">
      <c r="A101" s="58"/>
      <c r="B101" s="7" t="s">
        <v>700</v>
      </c>
      <c r="C101" s="7" t="str">
        <f>VLOOKUP(B101,'Members Data'!$A$3:$F$365,2,FALSE)</f>
        <v>Heidi Atkinson</v>
      </c>
      <c r="D101" s="7">
        <f>VLOOKUP(B101,'Members Data'!$A$3:$F$365,3,FALSE)</f>
        <v>6</v>
      </c>
      <c r="E101" s="7" t="str">
        <f>VLOOKUP(B101,'Members Data'!$A$3:$F$365,4,FALSE)</f>
        <v>Nappa Pericles</v>
      </c>
      <c r="F101" s="3" t="str">
        <f t="shared" si="1"/>
        <v>j</v>
      </c>
      <c r="G101" s="7"/>
      <c r="H101" s="7"/>
      <c r="I101" s="7"/>
      <c r="J101" s="7"/>
      <c r="K101" s="7">
        <v>10</v>
      </c>
      <c r="L101" s="7"/>
      <c r="M101" s="1" t="e">
        <f>IF(#REF!="S",(SUMIFS(#REF!,$B$3:$B$246,#REF!,$F$3:$F$246,"S")),0)</f>
        <v>#REF!</v>
      </c>
      <c r="N101" s="1" t="e">
        <f t="array" ref="N101">SUMPRODUCT((M101&lt;=$M$28:$M$246)/COUNTIF($M$28:$M$246,$M$28:$M$246))</f>
        <v>#REF!</v>
      </c>
    </row>
    <row r="102" spans="1:14" x14ac:dyDescent="0.3">
      <c r="A102" s="58"/>
      <c r="B102" s="7"/>
      <c r="C102" s="7" t="e">
        <f>VLOOKUP(B102,'Members Data'!$A$3:$F$365,2,FALSE)</f>
        <v>#N/A</v>
      </c>
      <c r="D102" s="7" t="e">
        <f>VLOOKUP(B102,'Members Data'!$A$3:$F$365,3,FALSE)</f>
        <v>#N/A</v>
      </c>
      <c r="E102" s="7" t="e">
        <f>VLOOKUP(B102,'Members Data'!$A$3:$F$365,4,FALSE)</f>
        <v>#N/A</v>
      </c>
      <c r="F102" s="3" t="str">
        <f t="shared" si="1"/>
        <v/>
      </c>
      <c r="G102" s="7"/>
      <c r="H102" s="7"/>
      <c r="I102" s="7"/>
      <c r="J102" s="7"/>
      <c r="K102" s="7"/>
      <c r="L102" s="7"/>
      <c r="M102" s="1" t="e">
        <f>IF(#REF!="S",(SUMIFS(#REF!,$B$3:$B$246,#REF!,$F$3:$F$246,"S")),0)</f>
        <v>#REF!</v>
      </c>
      <c r="N102" s="1" t="e">
        <f t="array" ref="N102">SUMPRODUCT((M102&lt;=$M$28:$M$246)/COUNTIF($M$28:$M$246,$M$28:$M$246))</f>
        <v>#REF!</v>
      </c>
    </row>
    <row r="103" spans="1:14" x14ac:dyDescent="0.3">
      <c r="A103" s="58"/>
      <c r="B103" s="7"/>
      <c r="C103" s="7" t="e">
        <f>VLOOKUP(B103,'Members Data'!$A$3:$F$365,2,FALSE)</f>
        <v>#N/A</v>
      </c>
      <c r="D103" s="7" t="e">
        <f>VLOOKUP(B103,'Members Data'!$A$3:$F$365,3,FALSE)</f>
        <v>#N/A</v>
      </c>
      <c r="E103" s="7" t="e">
        <f>VLOOKUP(B103,'Members Data'!$A$3:$F$365,4,FALSE)</f>
        <v>#N/A</v>
      </c>
      <c r="F103" s="3" t="str">
        <f t="shared" si="1"/>
        <v/>
      </c>
      <c r="G103" s="7"/>
      <c r="H103" s="7"/>
      <c r="I103" s="7"/>
      <c r="J103" s="7"/>
      <c r="K103" s="7"/>
      <c r="L103" s="7"/>
      <c r="M103" s="1" t="e">
        <f>IF(#REF!="S",(SUMIFS(#REF!,$B$3:$B$246,#REF!,$F$3:$F$246,"S")),0)</f>
        <v>#REF!</v>
      </c>
      <c r="N103" s="1" t="e">
        <f t="array" ref="N103">SUMPRODUCT((M103&lt;=$M$28:$M$246)/COUNTIF($M$28:$M$246,$M$28:$M$246))</f>
        <v>#REF!</v>
      </c>
    </row>
    <row r="104" spans="1:14" x14ac:dyDescent="0.3">
      <c r="A104" s="58"/>
      <c r="B104" s="7"/>
      <c r="C104" s="7" t="e">
        <f>VLOOKUP(B104,'Members Data'!$A$3:$F$365,2,FALSE)</f>
        <v>#N/A</v>
      </c>
      <c r="D104" s="7" t="e">
        <f>VLOOKUP(B104,'Members Data'!$A$3:$F$365,3,FALSE)</f>
        <v>#N/A</v>
      </c>
      <c r="E104" s="7" t="e">
        <f>VLOOKUP(B104,'Members Data'!$A$3:$F$365,4,FALSE)</f>
        <v>#N/A</v>
      </c>
      <c r="F104" s="3" t="str">
        <f t="shared" si="1"/>
        <v/>
      </c>
      <c r="G104" s="7"/>
      <c r="H104" s="7"/>
      <c r="I104" s="7"/>
      <c r="J104" s="7"/>
      <c r="K104" s="7"/>
      <c r="L104" s="7"/>
      <c r="M104" s="1" t="e">
        <f>IF(#REF!="S",(SUMIFS(#REF!,$B$3:$B$246,#REF!,$F$3:$F$246,"S")),0)</f>
        <v>#REF!</v>
      </c>
      <c r="N104" s="1" t="e">
        <f t="array" ref="N104">SUMPRODUCT((M104&lt;=$M$28:$M$246)/COUNTIF($M$28:$M$246,$M$28:$M$246))</f>
        <v>#REF!</v>
      </c>
    </row>
    <row r="105" spans="1:14" x14ac:dyDescent="0.3">
      <c r="A105" s="58"/>
      <c r="B105" s="7"/>
      <c r="C105" s="7" t="e">
        <f>VLOOKUP(B105,'Members Data'!$A$3:$F$365,2,FALSE)</f>
        <v>#N/A</v>
      </c>
      <c r="D105" s="7" t="e">
        <f>VLOOKUP(B105,'Members Data'!$A$3:$F$365,3,FALSE)</f>
        <v>#N/A</v>
      </c>
      <c r="E105" s="7" t="e">
        <f>VLOOKUP(B105,'Members Data'!$A$3:$F$365,4,FALSE)</f>
        <v>#N/A</v>
      </c>
      <c r="F105" s="3" t="str">
        <f t="shared" si="1"/>
        <v/>
      </c>
      <c r="G105" s="7"/>
      <c r="H105" s="7"/>
      <c r="I105" s="7"/>
      <c r="J105" s="7"/>
      <c r="K105" s="7"/>
      <c r="L105" s="7"/>
      <c r="M105" s="1" t="e">
        <f>IF(#REF!="S",(SUMIFS(#REF!,$B$3:$B$246,#REF!,$F$3:$F$246,"S")),0)</f>
        <v>#REF!</v>
      </c>
      <c r="N105" s="1" t="e">
        <f t="array" ref="N105">SUMPRODUCT((M105&lt;=$M$28:$M$246)/COUNTIF($M$28:$M$246,$M$28:$M$246))</f>
        <v>#REF!</v>
      </c>
    </row>
    <row r="106" spans="1:14" x14ac:dyDescent="0.3">
      <c r="A106" s="58"/>
      <c r="B106" s="7"/>
      <c r="C106" s="7" t="e">
        <f>VLOOKUP(B106,'Members Data'!$A$3:$F$365,2,FALSE)</f>
        <v>#N/A</v>
      </c>
      <c r="D106" s="7" t="e">
        <f>VLOOKUP(B106,'Members Data'!$A$3:$F$365,3,FALSE)</f>
        <v>#N/A</v>
      </c>
      <c r="E106" s="7" t="e">
        <f>VLOOKUP(B106,'Members Data'!$A$3:$F$365,4,FALSE)</f>
        <v>#N/A</v>
      </c>
      <c r="F106" s="3" t="str">
        <f t="shared" si="1"/>
        <v/>
      </c>
      <c r="G106" s="7"/>
      <c r="H106" s="7"/>
      <c r="I106" s="7"/>
      <c r="J106" s="7"/>
      <c r="K106" s="7"/>
      <c r="L106" s="7"/>
      <c r="M106" s="1" t="e">
        <f>IF(#REF!="S",(SUMIFS(#REF!,$B$3:$B$246,#REF!,$F$3:$F$246,"S")),0)</f>
        <v>#REF!</v>
      </c>
      <c r="N106" s="1" t="e">
        <f t="array" ref="N106">SUMPRODUCT((M106&lt;=$M$28:$M$246)/COUNTIF($M$28:$M$246,$M$28:$M$246))</f>
        <v>#REF!</v>
      </c>
    </row>
    <row r="107" spans="1:14" x14ac:dyDescent="0.3">
      <c r="A107" s="58"/>
      <c r="B107" s="7"/>
      <c r="C107" s="7" t="e">
        <f>VLOOKUP(B107,'Members Data'!$A$3:$F$365,2,FALSE)</f>
        <v>#N/A</v>
      </c>
      <c r="D107" s="7" t="e">
        <f>VLOOKUP(B107,'Members Data'!$A$3:$F$365,3,FALSE)</f>
        <v>#N/A</v>
      </c>
      <c r="E107" s="7" t="e">
        <f>VLOOKUP(B107,'Members Data'!$A$3:$F$365,4,FALSE)</f>
        <v>#N/A</v>
      </c>
      <c r="F107" s="3" t="str">
        <f t="shared" si="1"/>
        <v/>
      </c>
      <c r="G107" s="7"/>
      <c r="H107" s="7"/>
      <c r="I107" s="7"/>
      <c r="J107" s="7"/>
      <c r="K107" s="7"/>
      <c r="L107" s="7"/>
      <c r="M107" s="1" t="e">
        <f>IF(#REF!="S",(SUMIFS(#REF!,$B$3:$B$246,#REF!,$F$3:$F$246,"S")),0)</f>
        <v>#REF!</v>
      </c>
      <c r="N107" s="1" t="e">
        <f t="array" ref="N107">SUMPRODUCT((M107&lt;=$M$28:$M$246)/COUNTIF($M$28:$M$246,$M$28:$M$246))</f>
        <v>#REF!</v>
      </c>
    </row>
    <row r="108" spans="1:14" x14ac:dyDescent="0.3">
      <c r="A108" s="58"/>
      <c r="B108" s="7"/>
      <c r="C108" s="7" t="e">
        <f>VLOOKUP(B108,'Members Data'!$A$3:$F$365,2,FALSE)</f>
        <v>#N/A</v>
      </c>
      <c r="D108" s="7" t="e">
        <f>VLOOKUP(B108,'Members Data'!$A$3:$F$365,3,FALSE)</f>
        <v>#N/A</v>
      </c>
      <c r="E108" s="7" t="e">
        <f>VLOOKUP(B108,'Members Data'!$A$3:$F$365,4,FALSE)</f>
        <v>#N/A</v>
      </c>
      <c r="F108" s="3" t="str">
        <f t="shared" si="1"/>
        <v/>
      </c>
      <c r="G108" s="7"/>
      <c r="H108" s="7"/>
      <c r="I108" s="7"/>
      <c r="J108" s="7"/>
      <c r="K108" s="7"/>
      <c r="L108" s="7"/>
      <c r="M108" s="1" t="e">
        <f>IF(#REF!="S",(SUMIFS(#REF!,$B$3:$B$246,#REF!,$F$3:$F$246,"S")),0)</f>
        <v>#REF!</v>
      </c>
      <c r="N108" s="1" t="e">
        <f t="array" ref="N108">SUMPRODUCT((M108&lt;=$M$28:$M$246)/COUNTIF($M$28:$M$246,$M$28:$M$246))</f>
        <v>#REF!</v>
      </c>
    </row>
    <row r="109" spans="1:14" x14ac:dyDescent="0.3">
      <c r="A109" s="58"/>
      <c r="B109" s="7"/>
      <c r="C109" s="7" t="e">
        <f>VLOOKUP(B109,'Members Data'!$A$3:$F$365,2,FALSE)</f>
        <v>#N/A</v>
      </c>
      <c r="D109" s="7" t="e">
        <f>VLOOKUP(B109,'Members Data'!$A$3:$F$365,3,FALSE)</f>
        <v>#N/A</v>
      </c>
      <c r="E109" s="7" t="e">
        <f>VLOOKUP(B109,'Members Data'!$A$3:$F$365,4,FALSE)</f>
        <v>#N/A</v>
      </c>
      <c r="F109" s="3" t="str">
        <f t="shared" si="1"/>
        <v/>
      </c>
      <c r="G109" s="7"/>
      <c r="H109" s="7"/>
      <c r="I109" s="7"/>
      <c r="J109" s="7"/>
      <c r="K109" s="7"/>
      <c r="L109" s="7"/>
      <c r="M109" s="1" t="e">
        <f>IF(#REF!="S",(SUMIFS(#REF!,$B$3:$B$246,#REF!,$F$3:$F$246,"S")),0)</f>
        <v>#REF!</v>
      </c>
      <c r="N109" s="1" t="e">
        <f t="array" ref="N109">SUMPRODUCT((M109&lt;=$M$28:$M$246)/COUNTIF($M$28:$M$246,$M$28:$M$246))</f>
        <v>#REF!</v>
      </c>
    </row>
    <row r="110" spans="1:14" x14ac:dyDescent="0.3">
      <c r="A110" s="58"/>
      <c r="B110" s="7"/>
      <c r="C110" s="7" t="e">
        <f>VLOOKUP(B110,'Members Data'!$A$3:$F$365,2,FALSE)</f>
        <v>#N/A</v>
      </c>
      <c r="D110" s="7" t="e">
        <f>VLOOKUP(B110,'Members Data'!$A$3:$F$365,3,FALSE)</f>
        <v>#N/A</v>
      </c>
      <c r="E110" s="7" t="e">
        <f>VLOOKUP(B110,'Members Data'!$A$3:$F$365,4,FALSE)</f>
        <v>#N/A</v>
      </c>
      <c r="F110" s="3" t="str">
        <f t="shared" si="1"/>
        <v/>
      </c>
      <c r="G110" s="7"/>
      <c r="H110" s="7"/>
      <c r="I110" s="7"/>
      <c r="J110" s="7"/>
      <c r="K110" s="7"/>
      <c r="L110" s="7"/>
      <c r="M110" s="1" t="e">
        <f>IF(#REF!="S",(SUMIFS(#REF!,$B$3:$B$246,#REF!,$F$3:$F$246,"S")),0)</f>
        <v>#REF!</v>
      </c>
      <c r="N110" s="1" t="e">
        <f t="array" ref="N110">SUMPRODUCT((M110&lt;=$M$28:$M$246)/COUNTIF($M$28:$M$246,$M$28:$M$246))</f>
        <v>#REF!</v>
      </c>
    </row>
    <row r="111" spans="1:14" x14ac:dyDescent="0.3">
      <c r="A111" s="58"/>
      <c r="B111" s="7"/>
      <c r="C111" s="7" t="e">
        <f>VLOOKUP(B111,'Members Data'!$A$3:$F$365,2,FALSE)</f>
        <v>#N/A</v>
      </c>
      <c r="D111" s="7" t="e">
        <f>VLOOKUP(B111,'Members Data'!$A$3:$F$365,3,FALSE)</f>
        <v>#N/A</v>
      </c>
      <c r="E111" s="7" t="e">
        <f>VLOOKUP(B111,'Members Data'!$A$3:$F$365,4,FALSE)</f>
        <v>#N/A</v>
      </c>
      <c r="F111" s="3" t="str">
        <f t="shared" si="1"/>
        <v/>
      </c>
      <c r="G111" s="7"/>
      <c r="H111" s="7"/>
      <c r="I111" s="7"/>
      <c r="J111" s="7"/>
      <c r="K111" s="7"/>
      <c r="L111" s="7"/>
      <c r="M111" s="1" t="e">
        <f>IF(#REF!="S",(SUMIFS(#REF!,$B$3:$B$246,#REF!,$F$3:$F$246,"S")),0)</f>
        <v>#REF!</v>
      </c>
      <c r="N111" s="1" t="e">
        <f t="array" ref="N111">SUMPRODUCT((M111&lt;=$M$28:$M$246)/COUNTIF($M$28:$M$246,$M$28:$M$246))</f>
        <v>#REF!</v>
      </c>
    </row>
    <row r="112" spans="1:14" x14ac:dyDescent="0.3">
      <c r="A112" s="58"/>
      <c r="B112" s="7"/>
      <c r="C112" s="7" t="e">
        <f>VLOOKUP(B112,'Members Data'!$A$3:$F$365,2,FALSE)</f>
        <v>#N/A</v>
      </c>
      <c r="D112" s="7" t="e">
        <f>VLOOKUP(B112,'Members Data'!$A$3:$F$365,3,FALSE)</f>
        <v>#N/A</v>
      </c>
      <c r="E112" s="7" t="e">
        <f>VLOOKUP(B112,'Members Data'!$A$3:$F$365,4,FALSE)</f>
        <v>#N/A</v>
      </c>
      <c r="F112" s="3" t="str">
        <f t="shared" si="1"/>
        <v/>
      </c>
      <c r="G112" s="7"/>
      <c r="H112" s="7"/>
      <c r="I112" s="7"/>
      <c r="J112" s="7"/>
      <c r="K112" s="7"/>
      <c r="L112" s="7"/>
      <c r="M112" s="1" t="e">
        <f>IF(#REF!="S",(SUMIFS(#REF!,$B$3:$B$246,#REF!,$F$3:$F$246,"S")),0)</f>
        <v>#REF!</v>
      </c>
      <c r="N112" s="1" t="e">
        <f t="array" ref="N112">SUMPRODUCT((M112&lt;=$M$28:$M$246)/COUNTIF($M$28:$M$246,$M$28:$M$246))</f>
        <v>#REF!</v>
      </c>
    </row>
    <row r="113" spans="1:14" x14ac:dyDescent="0.3">
      <c r="A113" s="58"/>
      <c r="B113" s="7"/>
      <c r="C113" s="7" t="e">
        <f>VLOOKUP(B113,'Members Data'!$A$3:$F$365,2,FALSE)</f>
        <v>#N/A</v>
      </c>
      <c r="D113" s="7" t="e">
        <f>VLOOKUP(B113,'Members Data'!$A$3:$F$365,3,FALSE)</f>
        <v>#N/A</v>
      </c>
      <c r="E113" s="7" t="e">
        <f>VLOOKUP(B113,'Members Data'!$A$3:$F$365,4,FALSE)</f>
        <v>#N/A</v>
      </c>
      <c r="F113" s="3" t="str">
        <f t="shared" si="1"/>
        <v/>
      </c>
      <c r="G113" s="7"/>
      <c r="H113" s="7"/>
      <c r="I113" s="7"/>
      <c r="J113" s="7"/>
      <c r="K113" s="7"/>
      <c r="L113" s="7"/>
      <c r="M113" s="1" t="e">
        <f>IF(#REF!="S",(SUMIFS(#REF!,$B$3:$B$246,#REF!,$F$3:$F$246,"S")),0)</f>
        <v>#REF!</v>
      </c>
      <c r="N113" s="1" t="e">
        <f t="array" ref="N113">SUMPRODUCT((M113&lt;=$M$28:$M$246)/COUNTIF($M$28:$M$246,$M$28:$M$246))</f>
        <v>#REF!</v>
      </c>
    </row>
    <row r="114" spans="1:14" x14ac:dyDescent="0.3">
      <c r="A114" s="14"/>
      <c r="C114" s="24"/>
      <c r="D114" s="24"/>
      <c r="E114" s="24"/>
      <c r="F114" s="3" t="str">
        <f t="shared" si="1"/>
        <v/>
      </c>
      <c r="M114" s="1" t="e">
        <f>IF(#REF!="S",(SUMIFS(#REF!,$B$3:$B$246,#REF!,$F$3:$F$246,"S")),0)</f>
        <v>#REF!</v>
      </c>
      <c r="N114" s="1" t="e">
        <f t="array" ref="N114">SUMPRODUCT((M114&lt;=$M$28:$M$246)/COUNTIF($M$28:$M$246,$M$28:$M$246))</f>
        <v>#REF!</v>
      </c>
    </row>
    <row r="115" spans="1:14" x14ac:dyDescent="0.3">
      <c r="A115" s="47" t="s">
        <v>41</v>
      </c>
      <c r="B115" s="8" t="s">
        <v>441</v>
      </c>
      <c r="C115" s="8" t="str">
        <f>VLOOKUP(B115,'Members Data'!$A$3:$F$365,2,FALSE)</f>
        <v>Charlotte Whiteside</v>
      </c>
      <c r="D115" s="8">
        <f>VLOOKUP(B115,'Members Data'!$A$3:$F$365,3,FALSE)</f>
        <v>99</v>
      </c>
      <c r="E115" s="8" t="str">
        <f>VLOOKUP(B115,'Members Data'!$A$3:$F$365,4,FALSE)</f>
        <v>Lucky Charm Lenny</v>
      </c>
      <c r="F115" s="3" t="str">
        <f t="shared" si="1"/>
        <v>J</v>
      </c>
      <c r="G115" s="8">
        <v>7</v>
      </c>
      <c r="H115" s="8">
        <v>1</v>
      </c>
      <c r="I115" s="8">
        <v>4</v>
      </c>
      <c r="J115" s="8">
        <v>4</v>
      </c>
      <c r="K115" s="8">
        <v>14</v>
      </c>
      <c r="L115" s="8"/>
      <c r="M115" s="1" t="e">
        <f>IF(#REF!="S",(SUMIFS(#REF!,$B$3:$B$246,#REF!,$F$3:$F$246,"S")),0)</f>
        <v>#REF!</v>
      </c>
      <c r="N115" s="1" t="e">
        <f t="array" ref="N115">SUMPRODUCT((M115&lt;=$M$28:$M$246)/COUNTIF($M$28:$M$246,$M$28:$M$246))</f>
        <v>#REF!</v>
      </c>
    </row>
    <row r="116" spans="1:14" x14ac:dyDescent="0.3">
      <c r="A116" s="47"/>
      <c r="B116" s="8" t="s">
        <v>162</v>
      </c>
      <c r="C116" s="8" t="str">
        <f>VLOOKUP(B116,'Members Data'!$A$3:$F$365,2,FALSE)</f>
        <v>Frankie Briers</v>
      </c>
      <c r="D116" s="8">
        <f>VLOOKUP(B116,'Members Data'!$A$3:$F$365,3,FALSE)</f>
        <v>20</v>
      </c>
      <c r="E116" s="8" t="str">
        <f>VLOOKUP(B116,'Members Data'!$A$3:$F$365,4,FALSE)</f>
        <v>Hilin Hynod</v>
      </c>
      <c r="F116" s="3" t="str">
        <f t="shared" si="1"/>
        <v>J</v>
      </c>
      <c r="G116" s="8">
        <v>6</v>
      </c>
      <c r="H116" s="8">
        <v>5</v>
      </c>
      <c r="I116" s="8">
        <v>7</v>
      </c>
      <c r="J116" s="8"/>
      <c r="K116" s="8"/>
      <c r="L116" s="8"/>
      <c r="M116" s="1" t="e">
        <f>IF(#REF!="S",(SUMIFS(#REF!,$B$3:$B$246,#REF!,$F$3:$F$246,"S")),0)</f>
        <v>#REF!</v>
      </c>
      <c r="N116" s="1" t="e">
        <f t="array" ref="N116">SUMPRODUCT((M116&lt;=$M$28:$M$246)/COUNTIF($M$28:$M$246,$M$28:$M$246))</f>
        <v>#REF!</v>
      </c>
    </row>
    <row r="117" spans="1:14" x14ac:dyDescent="0.3">
      <c r="A117" s="47"/>
      <c r="B117" s="8" t="s">
        <v>252</v>
      </c>
      <c r="C117" s="8" t="str">
        <f>VLOOKUP(B117,'Members Data'!$A$3:$F$365,2,FALSE)</f>
        <v>Lily Hume</v>
      </c>
      <c r="D117" s="8">
        <f>VLOOKUP(B117,'Members Data'!$A$3:$F$365,3,FALSE)</f>
        <v>45</v>
      </c>
      <c r="E117" s="8" t="str">
        <f>VLOOKUP(B117,'Members Data'!$A$3:$F$365,4,FALSE)</f>
        <v>Popsters Timeout</v>
      </c>
      <c r="F117" s="3" t="str">
        <f t="shared" si="1"/>
        <v>J</v>
      </c>
      <c r="G117" s="8">
        <v>5</v>
      </c>
      <c r="H117" s="8">
        <v>1</v>
      </c>
      <c r="I117" s="8">
        <v>3</v>
      </c>
      <c r="J117" s="8">
        <v>3</v>
      </c>
      <c r="K117" s="8">
        <v>12</v>
      </c>
      <c r="L117" s="8"/>
      <c r="M117" s="1" t="e">
        <f>IF(#REF!="S",(SUMIFS(#REF!,$B$3:$B$246,#REF!,$F$3:$F$246,"S")),0)</f>
        <v>#REF!</v>
      </c>
      <c r="N117" s="1" t="e">
        <f t="array" ref="N117">SUMPRODUCT((M117&lt;=$M$28:$M$246)/COUNTIF($M$28:$M$246,$M$28:$M$246))</f>
        <v>#REF!</v>
      </c>
    </row>
    <row r="118" spans="1:14" x14ac:dyDescent="0.3">
      <c r="A118" s="47"/>
      <c r="B118" s="8" t="s">
        <v>152</v>
      </c>
      <c r="C118" s="8" t="str">
        <f>VLOOKUP(B118,'Members Data'!$A$3:$F$365,2,FALSE)</f>
        <v>Harriett Brice-Burns</v>
      </c>
      <c r="D118" s="8">
        <f>VLOOKUP(B118,'Members Data'!$A$3:$F$365,3,FALSE)</f>
        <v>17</v>
      </c>
      <c r="E118" s="8" t="str">
        <f>VLOOKUP(B118,'Members Data'!$A$3:$F$365,4,FALSE)</f>
        <v>Parkbourne Fantasia</v>
      </c>
      <c r="F118" s="3" t="str">
        <f t="shared" si="1"/>
        <v>J</v>
      </c>
      <c r="G118" s="8">
        <v>4</v>
      </c>
      <c r="H118" s="8">
        <v>6</v>
      </c>
      <c r="I118" s="8">
        <v>1</v>
      </c>
      <c r="J118" s="8">
        <v>6</v>
      </c>
      <c r="K118" s="8">
        <v>6</v>
      </c>
      <c r="L118" s="8"/>
      <c r="M118" s="1" t="e">
        <f>IF(#REF!="S",(SUMIFS(#REF!,$B$3:$B$246,#REF!,$F$3:$F$246,"S")),0)</f>
        <v>#REF!</v>
      </c>
      <c r="N118" s="1" t="e">
        <f t="array" ref="N118">SUMPRODUCT((M118&lt;=$M$28:$M$246)/COUNTIF($M$28:$M$246,$M$28:$M$246))</f>
        <v>#REF!</v>
      </c>
    </row>
    <row r="119" spans="1:14" x14ac:dyDescent="0.3">
      <c r="A119" s="47"/>
      <c r="B119" s="8" t="s">
        <v>363</v>
      </c>
      <c r="C119" s="8" t="str">
        <f>VLOOKUP(B119,'Members Data'!$A$3:$F$365,2,FALSE)</f>
        <v>Billie Crawley</v>
      </c>
      <c r="D119" s="8">
        <f>VLOOKUP(B119,'Members Data'!$A$3:$F$365,3,FALSE)</f>
        <v>79</v>
      </c>
      <c r="E119" s="8" t="str">
        <f>VLOOKUP(B119,'Members Data'!$A$3:$F$365,4,FALSE)</f>
        <v>Pentyclwd April</v>
      </c>
      <c r="F119" s="3" t="str">
        <f t="shared" si="1"/>
        <v>J</v>
      </c>
      <c r="G119" s="8">
        <v>3</v>
      </c>
      <c r="H119" s="8">
        <v>1</v>
      </c>
      <c r="I119" s="8">
        <v>6</v>
      </c>
      <c r="J119" s="8">
        <v>1</v>
      </c>
      <c r="K119" s="8"/>
      <c r="L119" s="8"/>
      <c r="M119" s="1" t="e">
        <f>IF(#REF!="S",(SUMIFS(#REF!,$B$3:$B$246,#REF!,$F$3:$F$246,"S")),0)</f>
        <v>#REF!</v>
      </c>
      <c r="N119" s="1" t="e">
        <f t="array" ref="N119">SUMPRODUCT((M119&lt;=$M$28:$M$246)/COUNTIF($M$28:$M$246,$M$28:$M$246))</f>
        <v>#REF!</v>
      </c>
    </row>
    <row r="120" spans="1:14" x14ac:dyDescent="0.3">
      <c r="A120" s="47"/>
      <c r="B120" s="8" t="s">
        <v>164</v>
      </c>
      <c r="C120" s="8" t="str">
        <f>VLOOKUP(B120,'Members Data'!$A$3:$F$365,2,FALSE)</f>
        <v>Remi Hawkins</v>
      </c>
      <c r="D120" s="8">
        <f>VLOOKUP(B120,'Members Data'!$A$3:$F$365,3,FALSE)</f>
        <v>20</v>
      </c>
      <c r="E120" s="8" t="str">
        <f>VLOOKUP(B120,'Members Data'!$A$3:$F$365,4,FALSE)</f>
        <v>Spirit</v>
      </c>
      <c r="F120" s="3" t="str">
        <f t="shared" si="1"/>
        <v>J</v>
      </c>
      <c r="G120" s="8">
        <v>2</v>
      </c>
      <c r="H120" s="8">
        <v>3</v>
      </c>
      <c r="I120" s="8"/>
      <c r="J120" s="8"/>
      <c r="K120" s="8"/>
      <c r="L120" s="8"/>
      <c r="M120" s="1" t="e">
        <f>IF(#REF!="S",(SUMIFS(#REF!,$B$3:$B$246,#REF!,$F$3:$F$246,"S")),0)</f>
        <v>#REF!</v>
      </c>
      <c r="N120" s="1" t="e">
        <f t="array" ref="N120">SUMPRODUCT((M120&lt;=$M$28:$M$246)/COUNTIF($M$28:$M$246,$M$28:$M$246))</f>
        <v>#REF!</v>
      </c>
    </row>
    <row r="121" spans="1:14" x14ac:dyDescent="0.3">
      <c r="A121" s="47"/>
      <c r="B121" s="8" t="s">
        <v>101</v>
      </c>
      <c r="C121" s="8" t="str">
        <f>VLOOKUP(B121,'Members Data'!$A$3:$F$365,2,FALSE)</f>
        <v>Vienna Beau Bowen-Price</v>
      </c>
      <c r="D121" s="8">
        <f>VLOOKUP(B121,'Members Data'!$A$3:$F$365,3,FALSE)</f>
        <v>2</v>
      </c>
      <c r="E121" s="8" t="str">
        <f>VLOOKUP(B121,'Members Data'!$A$3:$F$365,4,FALSE)</f>
        <v>Manhatton Flower Girl</v>
      </c>
      <c r="F121" s="3" t="str">
        <f t="shared" si="1"/>
        <v>J</v>
      </c>
      <c r="G121" s="8">
        <v>1</v>
      </c>
      <c r="H121" s="8"/>
      <c r="I121" s="8"/>
      <c r="J121" s="8"/>
      <c r="K121" s="8"/>
      <c r="L121" s="8"/>
      <c r="M121" s="1" t="e">
        <f>IF(#REF!="S",(SUMIFS(#REF!,$B$3:$B$246,#REF!,$F$3:$F$246,"S")),0)</f>
        <v>#REF!</v>
      </c>
      <c r="N121" s="1" t="e">
        <f t="array" ref="N121">SUMPRODUCT((M121&lt;=$M$28:$M$246)/COUNTIF($M$28:$M$246,$M$28:$M$246))</f>
        <v>#REF!</v>
      </c>
    </row>
    <row r="122" spans="1:14" x14ac:dyDescent="0.3">
      <c r="A122" s="47"/>
      <c r="B122" s="8" t="s">
        <v>310</v>
      </c>
      <c r="C122" s="8" t="str">
        <f>VLOOKUP(B122,'Members Data'!$A$3:$F$365,2,FALSE)</f>
        <v>Dani Phillips</v>
      </c>
      <c r="D122" s="8">
        <f>VLOOKUP(B122,'Members Data'!$A$3:$F$365,3,FALSE)</f>
        <v>63</v>
      </c>
      <c r="E122" s="8" t="str">
        <f>VLOOKUP(B122,'Members Data'!$A$3:$F$365,4,FALSE)</f>
        <v>Forrest Rocky Road</v>
      </c>
      <c r="F122" s="3" t="str">
        <f t="shared" si="1"/>
        <v>J</v>
      </c>
      <c r="G122" s="8">
        <v>1</v>
      </c>
      <c r="H122" s="8">
        <v>1</v>
      </c>
      <c r="I122" s="8"/>
      <c r="J122" s="8">
        <v>1</v>
      </c>
      <c r="K122" s="8"/>
      <c r="L122" s="8"/>
      <c r="M122" s="1" t="e">
        <f>IF(#REF!="S",(SUMIFS(#REF!,$B$3:$B$246,#REF!,$F$3:$F$246,"S")),0)</f>
        <v>#REF!</v>
      </c>
      <c r="N122" s="1" t="e">
        <f t="array" ref="N122">SUMPRODUCT((M122&lt;=$M$28:$M$246)/COUNTIF($M$28:$M$246,$M$28:$M$246))</f>
        <v>#REF!</v>
      </c>
    </row>
    <row r="123" spans="1:14" x14ac:dyDescent="0.3">
      <c r="A123" s="47"/>
      <c r="B123" s="8" t="s">
        <v>218</v>
      </c>
      <c r="C123" s="8" t="str">
        <f>VLOOKUP(B123,'Members Data'!$A$3:$F$365,2,FALSE)</f>
        <v>Georgie Turner</v>
      </c>
      <c r="D123" s="8">
        <f>VLOOKUP(B123,'Members Data'!$A$3:$F$365,3,FALSE)</f>
        <v>37</v>
      </c>
      <c r="E123" s="8" t="str">
        <f>VLOOKUP(B123,'Members Data'!$A$3:$F$365,4,FALSE)</f>
        <v>Colne Tatsuki</v>
      </c>
      <c r="F123" s="3" t="str">
        <f t="shared" si="1"/>
        <v>J</v>
      </c>
      <c r="G123" s="8">
        <v>1</v>
      </c>
      <c r="H123" s="8">
        <v>1</v>
      </c>
      <c r="I123" s="8"/>
      <c r="J123" s="8"/>
      <c r="K123" s="8"/>
      <c r="L123" s="8"/>
      <c r="M123" s="1" t="e">
        <f>IF(#REF!="S",(SUMIFS(#REF!,$B$3:$B$246,#REF!,$F$3:$F$246,"S")),0)</f>
        <v>#REF!</v>
      </c>
      <c r="N123" s="1" t="e">
        <f t="array" ref="N123">SUMPRODUCT((M123&lt;=$M$28:$M$246)/COUNTIF($M$28:$M$246,$M$28:$M$246))</f>
        <v>#REF!</v>
      </c>
    </row>
    <row r="124" spans="1:14" x14ac:dyDescent="0.3">
      <c r="A124" s="47"/>
      <c r="B124" s="8" t="s">
        <v>446</v>
      </c>
      <c r="C124" s="8" t="str">
        <f>VLOOKUP(B124,'Members Data'!$A$3:$F$365,2,FALSE)</f>
        <v>Isabelle-Rose Waterhouse</v>
      </c>
      <c r="D124" s="8">
        <f>VLOOKUP(B124,'Members Data'!$A$3:$F$365,3,FALSE)</f>
        <v>101</v>
      </c>
      <c r="E124" s="8" t="str">
        <f>VLOOKUP(B124,'Members Data'!$A$3:$F$365,4,FALSE)</f>
        <v>Penech Eos</v>
      </c>
      <c r="F124" s="3" t="str">
        <f t="shared" si="1"/>
        <v>J</v>
      </c>
      <c r="G124" s="8">
        <v>1</v>
      </c>
      <c r="H124" s="8"/>
      <c r="I124" s="8"/>
      <c r="J124" s="8"/>
      <c r="K124" s="8"/>
      <c r="L124" s="8"/>
      <c r="M124" s="1" t="e">
        <f>IF(#REF!="S",(SUMIFS(#REF!,$B$3:$B$246,#REF!,$F$3:$F$246,"S")),0)</f>
        <v>#REF!</v>
      </c>
      <c r="N124" s="1" t="e">
        <f t="array" ref="N124">SUMPRODUCT((M124&lt;=$M$28:$M$246)/COUNTIF($M$28:$M$246,$M$28:$M$246))</f>
        <v>#REF!</v>
      </c>
    </row>
    <row r="125" spans="1:14" x14ac:dyDescent="0.3">
      <c r="A125" s="47"/>
      <c r="B125" s="8" t="s">
        <v>139</v>
      </c>
      <c r="C125" s="8" t="str">
        <f>VLOOKUP(B125,'Members Data'!$A$3:$F$365,2,FALSE)</f>
        <v>Abbie Ellis</v>
      </c>
      <c r="D125" s="8">
        <f>VLOOKUP(B125,'Members Data'!$A$3:$F$365,3,FALSE)</f>
        <v>14</v>
      </c>
      <c r="E125" s="8" t="str">
        <f>VLOOKUP(B125,'Members Data'!$A$3:$F$365,4,FALSE)</f>
        <v>Cadlanvalley Goldrush</v>
      </c>
      <c r="F125" s="3" t="str">
        <f t="shared" si="1"/>
        <v>J</v>
      </c>
      <c r="G125" s="8">
        <v>1</v>
      </c>
      <c r="H125" s="8"/>
      <c r="I125" s="8"/>
      <c r="J125" s="8"/>
      <c r="K125" s="8">
        <v>8</v>
      </c>
      <c r="L125" s="8"/>
      <c r="M125" s="1" t="e">
        <f>IF(#REF!="S",(SUMIFS(#REF!,$B$3:$B$246,#REF!,$F$3:$F$246,"S")),0)</f>
        <v>#REF!</v>
      </c>
      <c r="N125" s="1" t="e">
        <f t="array" ref="N125">SUMPRODUCT((M125&lt;=$M$28:$M$246)/COUNTIF($M$28:$M$246,$M$28:$M$246))</f>
        <v>#REF!</v>
      </c>
    </row>
    <row r="126" spans="1:14" x14ac:dyDescent="0.3">
      <c r="A126" s="47"/>
      <c r="B126" s="8" t="s">
        <v>394</v>
      </c>
      <c r="C126" s="8" t="str">
        <f>VLOOKUP(B126,'Members Data'!$A$3:$F$365,2,FALSE)</f>
        <v>Jessica Stancliffe</v>
      </c>
      <c r="D126" s="8">
        <f>VLOOKUP(B126,'Members Data'!$A$3:$F$365,3,FALSE)</f>
        <v>87</v>
      </c>
      <c r="E126" s="8" t="str">
        <f>VLOOKUP(B126,'Members Data'!$A$3:$F$365,4,FALSE)</f>
        <v>Cadlanvalley Golden Boy</v>
      </c>
      <c r="F126" s="3" t="str">
        <f t="shared" si="1"/>
        <v>J</v>
      </c>
      <c r="G126" s="8">
        <v>1</v>
      </c>
      <c r="H126" s="8"/>
      <c r="I126" s="8"/>
      <c r="J126" s="8"/>
      <c r="K126" s="8"/>
      <c r="L126" s="8"/>
      <c r="M126" s="1" t="e">
        <f>IF(#REF!="S",(SUMIFS(#REF!,$B$3:$B$246,#REF!,$F$3:$F$246,"S")),0)</f>
        <v>#REF!</v>
      </c>
      <c r="N126" s="1" t="e">
        <f t="array" ref="N126">SUMPRODUCT((M126&lt;=$M$28:$M$246)/COUNTIF($M$28:$M$246,$M$28:$M$246))</f>
        <v>#REF!</v>
      </c>
    </row>
    <row r="127" spans="1:14" x14ac:dyDescent="0.3">
      <c r="A127" s="47"/>
      <c r="B127" s="8" t="s">
        <v>251</v>
      </c>
      <c r="C127" s="8" t="str">
        <f>VLOOKUP(B127,'Members Data'!$A$3:$F$365,2,FALSE)</f>
        <v>Isabelle Cartmel</v>
      </c>
      <c r="D127" s="8">
        <f>VLOOKUP(B127,'Members Data'!$A$3:$F$365,3,FALSE)</f>
        <v>29</v>
      </c>
      <c r="E127" s="8" t="str">
        <f>VLOOKUP(B127,'Members Data'!$A$3:$F$365,4,FALSE)</f>
        <v>Woody</v>
      </c>
      <c r="F127" s="3" t="str">
        <f t="shared" si="1"/>
        <v>J</v>
      </c>
      <c r="G127" s="8">
        <v>1</v>
      </c>
      <c r="H127" s="8"/>
      <c r="I127" s="8"/>
      <c r="J127" s="8"/>
      <c r="K127" s="8"/>
      <c r="L127" s="8"/>
      <c r="M127" s="1" t="e">
        <f>IF(#REF!="S",(SUMIFS(#REF!,$B$3:$B$246,#REF!,$F$3:$F$246,"S")),0)</f>
        <v>#REF!</v>
      </c>
      <c r="N127" s="1" t="e">
        <f t="array" ref="N127">SUMPRODUCT((M127&lt;=$M$28:$M$246)/COUNTIF($M$28:$M$246,$M$28:$M$246))</f>
        <v>#REF!</v>
      </c>
    </row>
    <row r="128" spans="1:14" x14ac:dyDescent="0.3">
      <c r="A128" s="47"/>
      <c r="B128" s="8" t="s">
        <v>603</v>
      </c>
      <c r="C128" s="8" t="str">
        <f>VLOOKUP(B128,'Members Data'!$A$3:$F$365,2,FALSE)</f>
        <v>Isabella Gomes</v>
      </c>
      <c r="D128" s="8">
        <f>VLOOKUP(B128,'Members Data'!$A$3:$F$365,3,FALSE)</f>
        <v>139</v>
      </c>
      <c r="E128" s="8" t="str">
        <f>VLOOKUP(B128,'Members Data'!$A$3:$F$365,4,FALSE)</f>
        <v>Hope Kristabela</v>
      </c>
      <c r="F128" s="3" t="str">
        <f t="shared" si="1"/>
        <v>J</v>
      </c>
      <c r="G128" s="8"/>
      <c r="H128" s="8">
        <v>7</v>
      </c>
      <c r="I128" s="8">
        <v>5</v>
      </c>
      <c r="J128" s="8"/>
      <c r="K128" s="8"/>
      <c r="L128" s="8"/>
      <c r="M128" s="1" t="e">
        <f>IF(#REF!="S",(SUMIFS(#REF!,$B$3:$B$246,#REF!,$F$3:$F$246,"S")),0)</f>
        <v>#REF!</v>
      </c>
      <c r="N128" s="1" t="e">
        <f t="array" ref="N128">SUMPRODUCT((M128&lt;=$M$28:$M$246)/COUNTIF($M$28:$M$246,$M$28:$M$246))</f>
        <v>#REF!</v>
      </c>
    </row>
    <row r="129" spans="1:14" x14ac:dyDescent="0.3">
      <c r="A129" s="47"/>
      <c r="B129" s="8" t="s">
        <v>612</v>
      </c>
      <c r="C129" s="8" t="str">
        <f>VLOOKUP(B129,'Members Data'!$A$3:$F$365,2,FALSE)</f>
        <v>Vienna Beau Bowen-Price</v>
      </c>
      <c r="D129" s="8">
        <f>VLOOKUP(B129,'Members Data'!$A$3:$F$365,3,FALSE)</f>
        <v>2</v>
      </c>
      <c r="E129" s="8" t="str">
        <f>VLOOKUP(B129,'Members Data'!$A$3:$F$365,4,FALSE)</f>
        <v>Flashleys Byzantium</v>
      </c>
      <c r="F129" s="3" t="str">
        <f t="shared" si="1"/>
        <v>J</v>
      </c>
      <c r="G129" s="8"/>
      <c r="H129" s="8">
        <v>2</v>
      </c>
      <c r="I129" s="8"/>
      <c r="J129" s="8"/>
      <c r="K129" s="8"/>
      <c r="L129" s="8"/>
      <c r="M129" s="1" t="e">
        <f>IF(#REF!="S",(SUMIFS(#REF!,$B$3:$B$246,#REF!,$F$3:$F$246,"S")),0)</f>
        <v>#REF!</v>
      </c>
      <c r="N129" s="1" t="e">
        <f t="array" ref="N129">SUMPRODUCT((M129&lt;=$M$28:$M$246)/COUNTIF($M$28:$M$246,$M$28:$M$246))</f>
        <v>#REF!</v>
      </c>
    </row>
    <row r="130" spans="1:14" x14ac:dyDescent="0.3">
      <c r="A130" s="47"/>
      <c r="B130" s="8" t="s">
        <v>169</v>
      </c>
      <c r="C130" s="8" t="str">
        <f>VLOOKUP(B130,'Members Data'!$A$3:$F$365,2,FALSE)</f>
        <v>Arlia Eastwood</v>
      </c>
      <c r="D130" s="8">
        <f>VLOOKUP(B130,'Members Data'!$A$3:$F$365,3,FALSE)</f>
        <v>22</v>
      </c>
      <c r="E130" s="8" t="str">
        <f>VLOOKUP(B130,'Members Data'!$A$3:$F$365,4,FALSE)</f>
        <v>Cosford Derron</v>
      </c>
      <c r="F130" s="3" t="str">
        <f t="shared" si="1"/>
        <v>J</v>
      </c>
      <c r="G130" s="8"/>
      <c r="H130" s="8">
        <v>1</v>
      </c>
      <c r="I130" s="8"/>
      <c r="J130" s="8"/>
      <c r="K130" s="8"/>
      <c r="L130" s="8"/>
      <c r="M130" s="1" t="e">
        <f>IF(#REF!="S",(SUMIFS(#REF!,$B$3:$B$246,#REF!,$F$3:$F$246,"S")),0)</f>
        <v>#REF!</v>
      </c>
      <c r="N130" s="1" t="e">
        <f t="array" ref="N130">SUMPRODUCT((M130&lt;=$M$28:$M$246)/COUNTIF($M$28:$M$246,$M$28:$M$246))</f>
        <v>#REF!</v>
      </c>
    </row>
    <row r="131" spans="1:14" x14ac:dyDescent="0.3">
      <c r="A131" s="47"/>
      <c r="B131" s="8" t="s">
        <v>621</v>
      </c>
      <c r="C131" s="8" t="str">
        <f>VLOOKUP(B131,'Members Data'!$A$3:$F$365,2,FALSE)</f>
        <v>Bobby Birch</v>
      </c>
      <c r="D131" s="8">
        <f>VLOOKUP(B131,'Members Data'!$A$3:$F$365,3,FALSE)</f>
        <v>143</v>
      </c>
      <c r="E131" s="8" t="str">
        <f>VLOOKUP(B131,'Members Data'!$A$3:$F$365,4,FALSE)</f>
        <v>Pedro</v>
      </c>
      <c r="F131" s="3" t="str">
        <f t="shared" si="1"/>
        <v>J</v>
      </c>
      <c r="G131" s="8"/>
      <c r="H131" s="8"/>
      <c r="I131" s="8">
        <v>1</v>
      </c>
      <c r="J131" s="8"/>
      <c r="K131" s="8"/>
      <c r="L131" s="8"/>
      <c r="M131" s="1" t="e">
        <f>IF(#REF!="S",(SUMIFS(#REF!,$B$3:$B$246,#REF!,$F$3:$F$246,"S")),0)</f>
        <v>#REF!</v>
      </c>
      <c r="N131" s="1" t="e">
        <f t="array" ref="N131">SUMPRODUCT((M131&lt;=$M$28:$M$246)/COUNTIF($M$28:$M$246,$M$28:$M$246))</f>
        <v>#REF!</v>
      </c>
    </row>
    <row r="132" spans="1:14" x14ac:dyDescent="0.3">
      <c r="A132" s="47"/>
      <c r="B132" s="8" t="s">
        <v>634</v>
      </c>
      <c r="C132" s="8" t="str">
        <f>VLOOKUP(B132,'Members Data'!$A$3:$F$365,2,FALSE)</f>
        <v>Bella Melling</v>
      </c>
      <c r="D132" s="8">
        <f>VLOOKUP(B132,'Members Data'!$A$3:$F$365,3,FALSE)</f>
        <v>93</v>
      </c>
      <c r="E132" s="8" t="str">
        <f>VLOOKUP(B132,'Members Data'!$A$3:$F$365,4,FALSE)</f>
        <v>Lolly</v>
      </c>
      <c r="F132" s="3" t="str">
        <f t="shared" ref="F132:F136" si="2">LEFT(B132,1)</f>
        <v>j</v>
      </c>
      <c r="G132" s="8"/>
      <c r="H132" s="8"/>
      <c r="I132" s="8"/>
      <c r="J132" s="8">
        <v>7</v>
      </c>
      <c r="K132" s="8">
        <v>10</v>
      </c>
      <c r="L132" s="8"/>
      <c r="M132" s="1" t="e">
        <f>IF(#REF!="S",(SUMIFS(#REF!,$B$3:$B$246,#REF!,$F$3:$F$246,"S")),0)</f>
        <v>#REF!</v>
      </c>
      <c r="N132" s="1" t="e">
        <f t="array" ref="N132">SUMPRODUCT((M132&lt;=$M$28:$M$246)/COUNTIF($M$28:$M$246,$M$28:$M$246))</f>
        <v>#REF!</v>
      </c>
    </row>
    <row r="133" spans="1:14" x14ac:dyDescent="0.3">
      <c r="A133" s="47"/>
      <c r="B133" s="8" t="s">
        <v>724</v>
      </c>
      <c r="C133" s="8" t="str">
        <f>VLOOKUP(B133,'Members Data'!$A$3:$F$365,2,FALSE)</f>
        <v>Vienna Beau Bowen-Price</v>
      </c>
      <c r="D133" s="8">
        <f>VLOOKUP(B133,'Members Data'!$A$3:$F$365,3,FALSE)</f>
        <v>2</v>
      </c>
      <c r="E133" s="8" t="str">
        <f>VLOOKUP(B133,'Members Data'!$A$3:$F$365,4,FALSE)</f>
        <v>Granville Clanmel</v>
      </c>
      <c r="F133" s="3" t="str">
        <f t="shared" si="2"/>
        <v>J</v>
      </c>
      <c r="G133" s="8"/>
      <c r="H133" s="8"/>
      <c r="I133" s="8"/>
      <c r="J133" s="8">
        <v>5</v>
      </c>
      <c r="K133" s="8"/>
      <c r="L133" s="8"/>
      <c r="M133" s="1" t="e">
        <f>IF(#REF!="S",(SUMIFS(#REF!,$B$3:$B$246,#REF!,$F$3:$F$246,"S")),0)</f>
        <v>#REF!</v>
      </c>
      <c r="N133" s="1" t="e">
        <f t="array" ref="N133">SUMPRODUCT((M133&lt;=$M$28:$M$246)/COUNTIF($M$28:$M$246,$M$28:$M$246))</f>
        <v>#REF!</v>
      </c>
    </row>
    <row r="134" spans="1:14" x14ac:dyDescent="0.3">
      <c r="A134" s="47"/>
      <c r="B134" s="8" t="s">
        <v>720</v>
      </c>
      <c r="C134" s="8" t="str">
        <f>VLOOKUP(B134,'Members Data'!$A$3:$F$365,2,FALSE)</f>
        <v>Abbie Ellis</v>
      </c>
      <c r="D134" s="8">
        <f>VLOOKUP(B134,'Members Data'!$A$3:$F$365,3,FALSE)</f>
        <v>15</v>
      </c>
      <c r="E134" s="8" t="str">
        <f>VLOOKUP(B134,'Members Data'!$A$3:$F$365,4,FALSE)</f>
        <v>Stowhill Slipknot</v>
      </c>
      <c r="F134" s="3" t="str">
        <f t="shared" si="2"/>
        <v>j</v>
      </c>
      <c r="G134" s="8"/>
      <c r="H134" s="8"/>
      <c r="I134" s="8"/>
      <c r="J134" s="8">
        <v>2</v>
      </c>
      <c r="K134" s="8"/>
      <c r="L134" s="8"/>
      <c r="M134" s="1" t="e">
        <f>IF(#REF!="S",(SUMIFS(#REF!,$B$3:$B$246,#REF!,$F$3:$F$246,"S")),0)</f>
        <v>#REF!</v>
      </c>
      <c r="N134" s="1" t="e">
        <f t="array" ref="N134">SUMPRODUCT((M134&lt;=$M$28:$M$246)/COUNTIF($M$28:$M$246,$M$28:$M$246))</f>
        <v>#REF!</v>
      </c>
    </row>
    <row r="135" spans="1:14" x14ac:dyDescent="0.3">
      <c r="A135" s="79"/>
      <c r="B135" s="39"/>
      <c r="C135" s="8" t="e">
        <f>VLOOKUP(B135,'Members Data'!$A$3:$F$365,2,FALSE)</f>
        <v>#N/A</v>
      </c>
      <c r="D135" s="8" t="e">
        <f>VLOOKUP(B135,'Members Data'!$A$3:$F$365,3,FALSE)</f>
        <v>#N/A</v>
      </c>
      <c r="E135" s="8" t="e">
        <f>VLOOKUP(B135,'Members Data'!$A$3:$F$365,4,FALSE)</f>
        <v>#N/A</v>
      </c>
      <c r="F135" s="40" t="str">
        <f t="shared" si="2"/>
        <v/>
      </c>
      <c r="G135" s="39"/>
      <c r="H135" s="39"/>
      <c r="I135" s="39"/>
      <c r="J135" s="39"/>
      <c r="K135" s="39"/>
      <c r="L135" s="39"/>
      <c r="M135" s="30"/>
      <c r="N135" s="30"/>
    </row>
    <row r="136" spans="1:14" x14ac:dyDescent="0.3">
      <c r="A136" s="47"/>
      <c r="B136" s="8"/>
      <c r="C136" s="8" t="e">
        <f>VLOOKUP(B136,'Members Data'!$A$3:$F$365,2,FALSE)</f>
        <v>#N/A</v>
      </c>
      <c r="D136" s="8" t="e">
        <f>VLOOKUP(B136,'Members Data'!$A$3:$F$365,3,FALSE)</f>
        <v>#N/A</v>
      </c>
      <c r="E136" s="8" t="e">
        <f>VLOOKUP(B136,'Members Data'!$A$3:$F$365,4,FALSE)</f>
        <v>#N/A</v>
      </c>
      <c r="F136" s="3" t="str">
        <f t="shared" si="2"/>
        <v/>
      </c>
      <c r="G136" s="8"/>
      <c r="H136" s="8"/>
      <c r="I136" s="8"/>
      <c r="J136" s="8"/>
      <c r="K136" s="8"/>
      <c r="L136" s="8"/>
      <c r="M136" s="1" t="e">
        <f>IF(#REF!="S",(SUMIFS(#REF!,$B$3:$B$246,#REF!,$F$3:$F$246,"S")),0)</f>
        <v>#REF!</v>
      </c>
      <c r="N136" s="1" t="e">
        <f t="array" ref="N136">SUMPRODUCT((M136&lt;=$M$28:$M$246)/COUNTIF($M$28:$M$246,$M$28:$M$246))</f>
        <v>#REF!</v>
      </c>
    </row>
    <row r="137" spans="1:14" x14ac:dyDescent="0.3">
      <c r="A137" s="14"/>
      <c r="M137" s="1" t="e">
        <f>IF(#REF!="S",(SUMIFS(#REF!,$B$3:$B$246,#REF!,$F$3:$F$246,"S")),0)</f>
        <v>#REF!</v>
      </c>
      <c r="N137" s="1" t="e">
        <f t="array" ref="N137">SUMPRODUCT((M137&lt;=$M$28:$M$246)/COUNTIF($M$28:$M$246,$M$28:$M$246))</f>
        <v>#REF!</v>
      </c>
    </row>
    <row r="138" spans="1:14" x14ac:dyDescent="0.3">
      <c r="A138" s="78"/>
      <c r="M138" s="1" t="e">
        <f>IF(#REF!="S",(SUMIFS(#REF!,$B$3:$B$246,#REF!,$F$3:$F$246,"S")),0)</f>
        <v>#REF!</v>
      </c>
      <c r="N138" s="1" t="e">
        <f t="array" ref="N138">SUMPRODUCT((M138&lt;=$M$28:$M$246)/COUNTIF($M$28:$M$246,$M$28:$M$246))</f>
        <v>#REF!</v>
      </c>
    </row>
    <row r="139" spans="1:14" x14ac:dyDescent="0.3">
      <c r="A139" s="78"/>
      <c r="M139" s="1" t="e">
        <f>IF(#REF!="S",(SUMIFS(#REF!,$B$3:$B$246,#REF!,$F$3:$F$246,"S")),0)</f>
        <v>#REF!</v>
      </c>
      <c r="N139" s="1" t="e">
        <f t="array" ref="N139">SUMPRODUCT((M139&lt;=$M$28:$M$246)/COUNTIF($M$28:$M$246,$M$28:$M$246))</f>
        <v>#REF!</v>
      </c>
    </row>
    <row r="140" spans="1:14" x14ac:dyDescent="0.3">
      <c r="A140" s="78"/>
      <c r="M140" s="1" t="e">
        <f>IF(#REF!="S",(SUMIFS(#REF!,$B$3:$B$246,#REF!,$F$3:$F$246,"S")),0)</f>
        <v>#REF!</v>
      </c>
      <c r="N140" s="1" t="e">
        <f t="array" ref="N140">SUMPRODUCT((M140&lt;=$M$28:$M$246)/COUNTIF($M$28:$M$246,$M$28:$M$246))</f>
        <v>#REF!</v>
      </c>
    </row>
    <row r="141" spans="1:14" x14ac:dyDescent="0.3">
      <c r="A141" s="78"/>
      <c r="M141" s="1" t="e">
        <f>IF(#REF!="S",(SUMIFS(#REF!,$B$3:$B$246,#REF!,$F$3:$F$246,"S")),0)</f>
        <v>#REF!</v>
      </c>
      <c r="N141" s="1" t="e">
        <f t="array" ref="N141">SUMPRODUCT((M141&lt;=$M$28:$M$246)/COUNTIF($M$28:$M$246,$M$28:$M$246))</f>
        <v>#REF!</v>
      </c>
    </row>
    <row r="142" spans="1:14" x14ac:dyDescent="0.3">
      <c r="A142" s="78"/>
      <c r="M142" s="1" t="e">
        <f>IF(#REF!="S",(SUMIFS(#REF!,$B$3:$B$246,#REF!,$F$3:$F$246,"S")),0)</f>
        <v>#REF!</v>
      </c>
      <c r="N142" s="1" t="e">
        <f t="array" ref="N142">SUMPRODUCT((M142&lt;=$M$28:$M$246)/COUNTIF($M$28:$M$246,$M$28:$M$246))</f>
        <v>#REF!</v>
      </c>
    </row>
    <row r="143" spans="1:14" x14ac:dyDescent="0.3">
      <c r="A143" s="78"/>
      <c r="M143" s="1" t="e">
        <f>IF(#REF!="S",(SUMIFS(#REF!,$B$3:$B$246,#REF!,$F$3:$F$246,"S")),0)</f>
        <v>#REF!</v>
      </c>
      <c r="N143" s="1" t="e">
        <f t="array" ref="N143">SUMPRODUCT((M143&lt;=$M$28:$M$246)/COUNTIF($M$28:$M$246,$M$28:$M$246))</f>
        <v>#REF!</v>
      </c>
    </row>
    <row r="144" spans="1:14" x14ac:dyDescent="0.3">
      <c r="A144" s="78"/>
      <c r="M144" s="1" t="e">
        <f>IF(#REF!="S",(SUMIFS(#REF!,$B$3:$B$246,#REF!,$F$3:$F$246,"S")),0)</f>
        <v>#REF!</v>
      </c>
      <c r="N144" s="1" t="e">
        <f t="array" ref="N144">SUMPRODUCT((M144&lt;=$M$28:$M$246)/COUNTIF($M$28:$M$246,$M$28:$M$246))</f>
        <v>#REF!</v>
      </c>
    </row>
    <row r="145" spans="1:14" x14ac:dyDescent="0.3">
      <c r="A145" s="78"/>
      <c r="M145" s="1" t="e">
        <f>IF(#REF!="S",(SUMIFS(#REF!,$B$3:$B$246,#REF!,$F$3:$F$246,"S")),0)</f>
        <v>#REF!</v>
      </c>
      <c r="N145" s="1" t="e">
        <f t="array" ref="N145">SUMPRODUCT((M145&lt;=$M$28:$M$246)/COUNTIF($M$28:$M$246,$M$28:$M$246))</f>
        <v>#REF!</v>
      </c>
    </row>
    <row r="146" spans="1:14" x14ac:dyDescent="0.3">
      <c r="A146" s="78"/>
      <c r="M146" s="1" t="e">
        <f>IF(#REF!="S",(SUMIFS(#REF!,$B$3:$B$246,#REF!,$F$3:$F$246,"S")),0)</f>
        <v>#REF!</v>
      </c>
      <c r="N146" s="1" t="e">
        <f t="array" ref="N146">SUMPRODUCT((M146&lt;=$M$28:$M$246)/COUNTIF($M$28:$M$246,$M$28:$M$246))</f>
        <v>#REF!</v>
      </c>
    </row>
    <row r="147" spans="1:14" x14ac:dyDescent="0.3">
      <c r="A147" s="78"/>
      <c r="M147" s="1" t="e">
        <f>IF(#REF!="S",(SUMIFS(#REF!,$B$3:$B$246,#REF!,$F$3:$F$246,"S")),0)</f>
        <v>#REF!</v>
      </c>
      <c r="N147" s="1" t="e">
        <f t="array" ref="N147">SUMPRODUCT((M147&lt;=$M$28:$M$246)/COUNTIF($M$28:$M$246,$M$28:$M$246))</f>
        <v>#REF!</v>
      </c>
    </row>
    <row r="148" spans="1:14" x14ac:dyDescent="0.3">
      <c r="A148" s="78"/>
      <c r="M148" s="1" t="e">
        <f>IF(#REF!="S",(SUMIFS(#REF!,$B$3:$B$246,#REF!,$F$3:$F$246,"S")),0)</f>
        <v>#REF!</v>
      </c>
      <c r="N148" s="1" t="e">
        <f t="array" ref="N148">SUMPRODUCT((M148&lt;=$M$28:$M$246)/COUNTIF($M$28:$M$246,$M$28:$M$246))</f>
        <v>#REF!</v>
      </c>
    </row>
    <row r="149" spans="1:14" x14ac:dyDescent="0.3">
      <c r="A149" s="78"/>
      <c r="M149" s="1" t="e">
        <f>IF(#REF!="S",(SUMIFS(#REF!,$B$3:$B$246,#REF!,$F$3:$F$246,"S")),0)</f>
        <v>#REF!</v>
      </c>
      <c r="N149" s="1" t="e">
        <f t="array" ref="N149">SUMPRODUCT((M149&lt;=$M$28:$M$246)/COUNTIF($M$28:$M$246,$M$28:$M$246))</f>
        <v>#REF!</v>
      </c>
    </row>
    <row r="150" spans="1:14" x14ac:dyDescent="0.3">
      <c r="A150" s="78"/>
      <c r="M150" s="1" t="e">
        <f>IF(#REF!="S",(SUMIFS(#REF!,$B$3:$B$246,#REF!,$F$3:$F$246,"S")),0)</f>
        <v>#REF!</v>
      </c>
      <c r="N150" s="1" t="e">
        <f t="array" ref="N150">SUMPRODUCT((M150&lt;=$M$28:$M$246)/COUNTIF($M$28:$M$246,$M$28:$M$246))</f>
        <v>#REF!</v>
      </c>
    </row>
    <row r="151" spans="1:14" x14ac:dyDescent="0.3">
      <c r="A151" s="78"/>
      <c r="M151" s="1" t="e">
        <f>IF(#REF!="S",(SUMIFS(#REF!,$B$3:$B$246,#REF!,$F$3:$F$246,"S")),0)</f>
        <v>#REF!</v>
      </c>
      <c r="N151" s="1" t="e">
        <f t="array" ref="N151">SUMPRODUCT((M151&lt;=$M$28:$M$246)/COUNTIF($M$28:$M$246,$M$28:$M$246))</f>
        <v>#REF!</v>
      </c>
    </row>
    <row r="152" spans="1:14" x14ac:dyDescent="0.3">
      <c r="A152" s="78"/>
      <c r="M152" s="1" t="e">
        <f>IF(#REF!="S",(SUMIFS(#REF!,$B$3:$B$246,#REF!,$F$3:$F$246,"S")),0)</f>
        <v>#REF!</v>
      </c>
      <c r="N152" s="1" t="e">
        <f t="array" ref="N152">SUMPRODUCT((M152&lt;=$M$28:$M$246)/COUNTIF($M$28:$M$246,$M$28:$M$246))</f>
        <v>#REF!</v>
      </c>
    </row>
    <row r="153" spans="1:14" x14ac:dyDescent="0.3">
      <c r="A153" s="78"/>
      <c r="M153" s="1" t="e">
        <f>IF(#REF!="S",(SUMIFS(#REF!,$B$3:$B$246,#REF!,$F$3:$F$246,"S")),0)</f>
        <v>#REF!</v>
      </c>
      <c r="N153" s="1" t="e">
        <f t="array" ref="N153">SUMPRODUCT((M153&lt;=$M$28:$M$246)/COUNTIF($M$28:$M$246,$M$28:$M$246))</f>
        <v>#REF!</v>
      </c>
    </row>
    <row r="154" spans="1:14" x14ac:dyDescent="0.3">
      <c r="A154" s="78"/>
      <c r="M154" s="1" t="e">
        <f>IF(#REF!="S",(SUMIFS(#REF!,$B$3:$B$246,#REF!,$F$3:$F$246,"S")),0)</f>
        <v>#REF!</v>
      </c>
      <c r="N154" s="1" t="e">
        <f t="array" ref="N154">SUMPRODUCT((M154&lt;=$M$28:$M$246)/COUNTIF($M$28:$M$246,$M$28:$M$246))</f>
        <v>#REF!</v>
      </c>
    </row>
    <row r="155" spans="1:14" x14ac:dyDescent="0.3">
      <c r="A155" s="78"/>
      <c r="M155" s="1" t="e">
        <f>IF(#REF!="S",(SUMIFS(#REF!,$B$3:$B$246,#REF!,$F$3:$F$246,"S")),0)</f>
        <v>#REF!</v>
      </c>
      <c r="N155" s="1" t="e">
        <f t="array" ref="N155">SUMPRODUCT((M155&lt;=$M$28:$M$246)/COUNTIF($M$28:$M$246,$M$28:$M$246))</f>
        <v>#REF!</v>
      </c>
    </row>
    <row r="156" spans="1:14" x14ac:dyDescent="0.3">
      <c r="A156" s="78"/>
      <c r="M156" s="1" t="e">
        <f>IF(#REF!="S",(SUMIFS(#REF!,$B$3:$B$246,#REF!,$F$3:$F$246,"S")),0)</f>
        <v>#REF!</v>
      </c>
      <c r="N156" s="1" t="e">
        <f t="array" ref="N156">SUMPRODUCT((M156&lt;=$M$28:$M$246)/COUNTIF($M$28:$M$246,$M$28:$M$246))</f>
        <v>#REF!</v>
      </c>
    </row>
    <row r="157" spans="1:14" x14ac:dyDescent="0.3">
      <c r="A157" s="78"/>
      <c r="M157" s="1" t="e">
        <f>IF(#REF!="S",(SUMIFS(#REF!,$B$3:$B$246,#REF!,$F$3:$F$246,"S")),0)</f>
        <v>#REF!</v>
      </c>
      <c r="N157" s="1" t="e">
        <f t="array" ref="N157">SUMPRODUCT((M157&lt;=$M$28:$M$246)/COUNTIF($M$28:$M$246,$M$28:$M$246))</f>
        <v>#REF!</v>
      </c>
    </row>
    <row r="158" spans="1:14" x14ac:dyDescent="0.3">
      <c r="A158" s="78"/>
      <c r="M158" s="1" t="e">
        <f>IF(#REF!="S",(SUMIFS(#REF!,$B$3:$B$246,#REF!,$F$3:$F$246,"S")),0)</f>
        <v>#REF!</v>
      </c>
      <c r="N158" s="1" t="e">
        <f t="array" ref="N158">SUMPRODUCT((M158&lt;=$M$28:$M$246)/COUNTIF($M$28:$M$246,$M$28:$M$246))</f>
        <v>#REF!</v>
      </c>
    </row>
    <row r="159" spans="1:14" x14ac:dyDescent="0.3">
      <c r="A159" s="14"/>
      <c r="M159" s="1" t="e">
        <f>IF(#REF!="S",(SUMIFS(#REF!,$B$3:$B$246,#REF!,$F$3:$F$246,"S")),0)</f>
        <v>#REF!</v>
      </c>
      <c r="N159" s="1" t="e">
        <f t="array" ref="N159">SUMPRODUCT((M159&lt;=$M$28:$M$246)/COUNTIF($M$28:$M$246,$M$28:$M$246))</f>
        <v>#REF!</v>
      </c>
    </row>
    <row r="160" spans="1:14" x14ac:dyDescent="0.3">
      <c r="A160" s="78"/>
      <c r="M160" s="1" t="e">
        <f>IF(#REF!="S",(SUMIFS(#REF!,$B$3:$B$246,#REF!,$F$3:$F$246,"S")),0)</f>
        <v>#REF!</v>
      </c>
      <c r="N160" s="1" t="e">
        <f t="array" ref="N160">SUMPRODUCT((M160&lt;=$M$28:$M$246)/COUNTIF($M$28:$M$246,$M$28:$M$246))</f>
        <v>#REF!</v>
      </c>
    </row>
    <row r="161" spans="1:14" x14ac:dyDescent="0.3">
      <c r="A161" s="78"/>
      <c r="M161" s="1" t="e">
        <f>IF(#REF!="S",(SUMIFS(#REF!,$B$3:$B$246,#REF!,$F$3:$F$246,"S")),0)</f>
        <v>#REF!</v>
      </c>
      <c r="N161" s="1" t="e">
        <f t="array" ref="N161">SUMPRODUCT((M161&lt;=$M$28:$M$246)/COUNTIF($M$28:$M$246,$M$28:$M$246))</f>
        <v>#REF!</v>
      </c>
    </row>
    <row r="162" spans="1:14" x14ac:dyDescent="0.3">
      <c r="A162" s="78"/>
      <c r="M162" s="1" t="e">
        <f>IF(#REF!="S",(SUMIFS(#REF!,$B$3:$B$246,#REF!,$F$3:$F$246,"S")),0)</f>
        <v>#REF!</v>
      </c>
      <c r="N162" s="1" t="e">
        <f t="array" ref="N162">SUMPRODUCT((M162&lt;=$M$28:$M$246)/COUNTIF($M$28:$M$246,$M$28:$M$246))</f>
        <v>#REF!</v>
      </c>
    </row>
    <row r="163" spans="1:14" x14ac:dyDescent="0.3">
      <c r="A163" s="78"/>
      <c r="M163" s="1" t="e">
        <f>IF(#REF!="S",(SUMIFS(#REF!,$B$3:$B$246,#REF!,$F$3:$F$246,"S")),0)</f>
        <v>#REF!</v>
      </c>
      <c r="N163" s="1" t="e">
        <f t="array" ref="N163">SUMPRODUCT((M163&lt;=$M$28:$M$246)/COUNTIF($M$28:$M$246,$M$28:$M$246))</f>
        <v>#REF!</v>
      </c>
    </row>
    <row r="164" spans="1:14" x14ac:dyDescent="0.3">
      <c r="A164" s="78"/>
      <c r="M164" s="1" t="e">
        <f>IF(#REF!="S",(SUMIFS(#REF!,$B$3:$B$246,#REF!,$F$3:$F$246,"S")),0)</f>
        <v>#REF!</v>
      </c>
      <c r="N164" s="1" t="e">
        <f t="array" ref="N164">SUMPRODUCT((M164&lt;=$M$28:$M$246)/COUNTIF($M$28:$M$246,$M$28:$M$246))</f>
        <v>#REF!</v>
      </c>
    </row>
    <row r="165" spans="1:14" x14ac:dyDescent="0.3">
      <c r="A165" s="78"/>
      <c r="M165" s="1" t="e">
        <f>IF(#REF!="S",(SUMIFS(#REF!,$B$3:$B$246,#REF!,$F$3:$F$246,"S")),0)</f>
        <v>#REF!</v>
      </c>
      <c r="N165" s="1" t="e">
        <f t="array" ref="N165">SUMPRODUCT((M165&lt;=$M$28:$M$246)/COUNTIF($M$28:$M$246,$M$28:$M$246))</f>
        <v>#REF!</v>
      </c>
    </row>
    <row r="166" spans="1:14" x14ac:dyDescent="0.3">
      <c r="A166" s="78"/>
      <c r="M166" s="1" t="e">
        <f>IF(#REF!="S",(SUMIFS(#REF!,$B$3:$B$246,#REF!,$F$3:$F$246,"S")),0)</f>
        <v>#REF!</v>
      </c>
      <c r="N166" s="1" t="e">
        <f t="array" ref="N166">SUMPRODUCT((M166&lt;=$M$28:$M$246)/COUNTIF($M$28:$M$246,$M$28:$M$246))</f>
        <v>#REF!</v>
      </c>
    </row>
    <row r="167" spans="1:14" x14ac:dyDescent="0.3">
      <c r="A167" s="78"/>
      <c r="M167" s="1" t="e">
        <f>IF(#REF!="S",(SUMIFS(#REF!,$B$3:$B$246,#REF!,$F$3:$F$246,"S")),0)</f>
        <v>#REF!</v>
      </c>
      <c r="N167" s="1" t="e">
        <f t="array" ref="N167">SUMPRODUCT((M167&lt;=$M$28:$M$246)/COUNTIF($M$28:$M$246,$M$28:$M$246))</f>
        <v>#REF!</v>
      </c>
    </row>
    <row r="168" spans="1:14" x14ac:dyDescent="0.3">
      <c r="A168" s="78"/>
      <c r="M168" s="1" t="e">
        <f>IF(#REF!="S",(SUMIFS(#REF!,$B$3:$B$246,#REF!,$F$3:$F$246,"S")),0)</f>
        <v>#REF!</v>
      </c>
      <c r="N168" s="1" t="e">
        <f t="array" ref="N168">SUMPRODUCT((M168&lt;=$M$28:$M$246)/COUNTIF($M$28:$M$246,$M$28:$M$246))</f>
        <v>#REF!</v>
      </c>
    </row>
    <row r="169" spans="1:14" x14ac:dyDescent="0.3">
      <c r="A169" s="78"/>
      <c r="M169" s="1" t="e">
        <f>IF(#REF!="S",(SUMIFS(#REF!,$B$3:$B$246,#REF!,$F$3:$F$246,"S")),0)</f>
        <v>#REF!</v>
      </c>
      <c r="N169" s="1" t="e">
        <f t="array" ref="N169">SUMPRODUCT((M169&lt;=$M$28:$M$246)/COUNTIF($M$28:$M$246,$M$28:$M$246))</f>
        <v>#REF!</v>
      </c>
    </row>
    <row r="170" spans="1:14" x14ac:dyDescent="0.3">
      <c r="A170" s="78"/>
      <c r="M170" s="1" t="e">
        <f>IF(#REF!="S",(SUMIFS(#REF!,$B$3:$B$246,#REF!,$F$3:$F$246,"S")),0)</f>
        <v>#REF!</v>
      </c>
      <c r="N170" s="1" t="e">
        <f t="array" ref="N170">SUMPRODUCT((M170&lt;=$M$28:$M$246)/COUNTIF($M$28:$M$246,$M$28:$M$246))</f>
        <v>#REF!</v>
      </c>
    </row>
    <row r="171" spans="1:14" x14ac:dyDescent="0.3">
      <c r="A171" s="78"/>
      <c r="M171" s="1" t="e">
        <f>IF(#REF!="S",(SUMIFS(#REF!,$B$3:$B$246,#REF!,$F$3:$F$246,"S")),0)</f>
        <v>#REF!</v>
      </c>
      <c r="N171" s="1" t="e">
        <f t="array" ref="N171">SUMPRODUCT((M171&lt;=$M$28:$M$246)/COUNTIF($M$28:$M$246,$M$28:$M$246))</f>
        <v>#REF!</v>
      </c>
    </row>
    <row r="172" spans="1:14" x14ac:dyDescent="0.3">
      <c r="A172" s="78"/>
      <c r="M172" s="1" t="e">
        <f>IF(#REF!="S",(SUMIFS(#REF!,$B$3:$B$246,#REF!,$F$3:$F$246,"S")),0)</f>
        <v>#REF!</v>
      </c>
      <c r="N172" s="1" t="e">
        <f t="array" ref="N172">SUMPRODUCT((M172&lt;=$M$28:$M$246)/COUNTIF($M$28:$M$246,$M$28:$M$246))</f>
        <v>#REF!</v>
      </c>
    </row>
    <row r="173" spans="1:14" x14ac:dyDescent="0.3">
      <c r="A173" s="78"/>
      <c r="M173" s="1" t="e">
        <f>IF(#REF!="S",(SUMIFS(#REF!,$B$3:$B$246,#REF!,$F$3:$F$246,"S")),0)</f>
        <v>#REF!</v>
      </c>
      <c r="N173" s="1" t="e">
        <f t="array" ref="N173">SUMPRODUCT((M173&lt;=$M$28:$M$246)/COUNTIF($M$28:$M$246,$M$28:$M$246))</f>
        <v>#REF!</v>
      </c>
    </row>
    <row r="174" spans="1:14" x14ac:dyDescent="0.3">
      <c r="A174" s="78"/>
      <c r="M174" s="1" t="e">
        <f>IF(#REF!="S",(SUMIFS(#REF!,$B$3:$B$246,#REF!,$F$3:$F$246,"S")),0)</f>
        <v>#REF!</v>
      </c>
      <c r="N174" s="1" t="e">
        <f t="array" ref="N174">SUMPRODUCT((M174&lt;=$M$28:$M$246)/COUNTIF($M$28:$M$246,$M$28:$M$246))</f>
        <v>#REF!</v>
      </c>
    </row>
    <row r="175" spans="1:14" x14ac:dyDescent="0.3">
      <c r="A175" s="78"/>
      <c r="M175" s="1" t="e">
        <f>IF(#REF!="S",(SUMIFS(#REF!,$B$3:$B$246,#REF!,$F$3:$F$246,"S")),0)</f>
        <v>#REF!</v>
      </c>
      <c r="N175" s="1" t="e">
        <f t="array" ref="N175">SUMPRODUCT((M175&lt;=$M$28:$M$246)/COUNTIF($M$28:$M$246,$M$28:$M$246))</f>
        <v>#REF!</v>
      </c>
    </row>
    <row r="176" spans="1:14" x14ac:dyDescent="0.3">
      <c r="A176" s="78"/>
      <c r="M176" s="1" t="e">
        <f>IF(#REF!="S",(SUMIFS(#REF!,$B$3:$B$246,#REF!,$F$3:$F$246,"S")),0)</f>
        <v>#REF!</v>
      </c>
      <c r="N176" s="1" t="e">
        <f t="array" ref="N176">SUMPRODUCT((M176&lt;=$M$28:$M$246)/COUNTIF($M$28:$M$246,$M$28:$M$246))</f>
        <v>#REF!</v>
      </c>
    </row>
    <row r="177" spans="1:14" x14ac:dyDescent="0.3">
      <c r="A177" s="78"/>
      <c r="M177" s="1" t="e">
        <f>IF(#REF!="S",(SUMIFS(#REF!,$B$3:$B$246,#REF!,$F$3:$F$246,"S")),0)</f>
        <v>#REF!</v>
      </c>
      <c r="N177" s="1" t="e">
        <f t="array" ref="N177">SUMPRODUCT((M177&lt;=$M$28:$M$246)/COUNTIF($M$28:$M$246,$M$28:$M$246))</f>
        <v>#REF!</v>
      </c>
    </row>
    <row r="178" spans="1:14" x14ac:dyDescent="0.3">
      <c r="A178" s="78"/>
      <c r="M178" s="1" t="e">
        <f>IF(#REF!="S",(SUMIFS(#REF!,$B$3:$B$246,#REF!,$F$3:$F$246,"S")),0)</f>
        <v>#REF!</v>
      </c>
      <c r="N178" s="1" t="e">
        <f t="array" ref="N178">SUMPRODUCT((M178&lt;=$M$28:$M$246)/COUNTIF($M$28:$M$246,$M$28:$M$246))</f>
        <v>#REF!</v>
      </c>
    </row>
    <row r="179" spans="1:14" x14ac:dyDescent="0.3">
      <c r="A179" s="78"/>
      <c r="M179" s="1" t="e">
        <f>IF(#REF!="S",(SUMIFS(#REF!,$B$3:$B$246,#REF!,$F$3:$F$246,"S")),0)</f>
        <v>#REF!</v>
      </c>
      <c r="N179" s="1" t="e">
        <f t="array" ref="N179">SUMPRODUCT((M179&lt;=$M$28:$M$246)/COUNTIF($M$28:$M$246,$M$28:$M$246))</f>
        <v>#REF!</v>
      </c>
    </row>
    <row r="180" spans="1:14" x14ac:dyDescent="0.3">
      <c r="A180" s="78"/>
      <c r="M180" s="1" t="e">
        <f>IF(#REF!="S",(SUMIFS(#REF!,$B$3:$B$246,#REF!,$F$3:$F$246,"S")),0)</f>
        <v>#REF!</v>
      </c>
      <c r="N180" s="1" t="e">
        <f t="array" ref="N180">SUMPRODUCT((M180&lt;=$M$28:$M$246)/COUNTIF($M$28:$M$246,$M$28:$M$246))</f>
        <v>#REF!</v>
      </c>
    </row>
    <row r="181" spans="1:14" x14ac:dyDescent="0.3">
      <c r="A181" s="14"/>
      <c r="M181" s="1" t="e">
        <f>IF(#REF!="S",(SUMIFS(#REF!,$B$3:$B$246,#REF!,$F$3:$F$246,"S")),0)</f>
        <v>#REF!</v>
      </c>
      <c r="N181" s="1" t="e">
        <f t="array" ref="N181">SUMPRODUCT((M181&lt;=$M$28:$M$246)/COUNTIF($M$28:$M$246,$M$28:$M$246))</f>
        <v>#REF!</v>
      </c>
    </row>
    <row r="182" spans="1:14" x14ac:dyDescent="0.3">
      <c r="A182" s="78"/>
      <c r="M182" s="1" t="e">
        <f>IF(#REF!="S",(SUMIFS(#REF!,$B$3:$B$246,#REF!,$F$3:$F$246,"S")),0)</f>
        <v>#REF!</v>
      </c>
      <c r="N182" s="1" t="e">
        <f t="array" ref="N182">SUMPRODUCT((M182&lt;=$M$28:$M$246)/COUNTIF($M$28:$M$246,$M$28:$M$246))</f>
        <v>#REF!</v>
      </c>
    </row>
    <row r="183" spans="1:14" x14ac:dyDescent="0.3">
      <c r="A183" s="78"/>
      <c r="M183" s="1" t="e">
        <f>IF(#REF!="S",(SUMIFS(#REF!,$B$3:$B$246,#REF!,$F$3:$F$246,"S")),0)</f>
        <v>#REF!</v>
      </c>
      <c r="N183" s="1" t="e">
        <f t="array" ref="N183">SUMPRODUCT((M183&lt;=$M$28:$M$246)/COUNTIF($M$28:$M$246,$M$28:$M$246))</f>
        <v>#REF!</v>
      </c>
    </row>
    <row r="184" spans="1:14" x14ac:dyDescent="0.3">
      <c r="A184" s="78"/>
      <c r="M184" s="1" t="e">
        <f>IF(#REF!="S",(SUMIFS(#REF!,$B$3:$B$246,#REF!,$F$3:$F$246,"S")),0)</f>
        <v>#REF!</v>
      </c>
      <c r="N184" s="1" t="e">
        <f t="array" ref="N184">SUMPRODUCT((M184&lt;=$M$28:$M$246)/COUNTIF($M$28:$M$246,$M$28:$M$246))</f>
        <v>#REF!</v>
      </c>
    </row>
    <row r="185" spans="1:14" x14ac:dyDescent="0.3">
      <c r="A185" s="78"/>
      <c r="M185" s="1" t="e">
        <f>IF(#REF!="S",(SUMIFS(#REF!,$B$3:$B$246,#REF!,$F$3:$F$246,"S")),0)</f>
        <v>#REF!</v>
      </c>
      <c r="N185" s="1" t="e">
        <f t="array" ref="N185">SUMPRODUCT((M185&lt;=$M$28:$M$246)/COUNTIF($M$28:$M$246,$M$28:$M$246))</f>
        <v>#REF!</v>
      </c>
    </row>
    <row r="186" spans="1:14" x14ac:dyDescent="0.3">
      <c r="A186" s="78"/>
      <c r="M186" s="1" t="e">
        <f>IF(#REF!="S",(SUMIFS(#REF!,$B$3:$B$246,#REF!,$F$3:$F$246,"S")),0)</f>
        <v>#REF!</v>
      </c>
      <c r="N186" s="1" t="e">
        <f t="array" ref="N186">SUMPRODUCT((M186&lt;=$M$28:$M$246)/COUNTIF($M$28:$M$246,$M$28:$M$246))</f>
        <v>#REF!</v>
      </c>
    </row>
    <row r="187" spans="1:14" x14ac:dyDescent="0.3">
      <c r="A187" s="78"/>
      <c r="M187" s="1" t="e">
        <f>IF(#REF!="S",(SUMIFS(#REF!,$B$3:$B$246,#REF!,$F$3:$F$246,"S")),0)</f>
        <v>#REF!</v>
      </c>
      <c r="N187" s="1" t="e">
        <f t="array" ref="N187">SUMPRODUCT((M187&lt;=$M$28:$M$246)/COUNTIF($M$28:$M$246,$M$28:$M$246))</f>
        <v>#REF!</v>
      </c>
    </row>
    <row r="188" spans="1:14" x14ac:dyDescent="0.3">
      <c r="A188" s="78"/>
      <c r="M188" s="1" t="e">
        <f>IF(#REF!="S",(SUMIFS(#REF!,$B$3:$B$246,#REF!,$F$3:$F$246,"S")),0)</f>
        <v>#REF!</v>
      </c>
      <c r="N188" s="1" t="e">
        <f t="array" ref="N188">SUMPRODUCT((M188&lt;=$M$28:$M$246)/COUNTIF($M$28:$M$246,$M$28:$M$246))</f>
        <v>#REF!</v>
      </c>
    </row>
    <row r="189" spans="1:14" x14ac:dyDescent="0.3">
      <c r="A189" s="78"/>
      <c r="M189" s="1" t="e">
        <f>IF(#REF!="S",(SUMIFS(#REF!,$B$3:$B$246,#REF!,$F$3:$F$246,"S")),0)</f>
        <v>#REF!</v>
      </c>
      <c r="N189" s="1" t="e">
        <f t="array" ref="N189">SUMPRODUCT((M189&lt;=$M$28:$M$246)/COUNTIF($M$28:$M$246,$M$28:$M$246))</f>
        <v>#REF!</v>
      </c>
    </row>
    <row r="190" spans="1:14" x14ac:dyDescent="0.3">
      <c r="A190" s="78"/>
      <c r="M190" s="1" t="e">
        <f>IF(#REF!="S",(SUMIFS(#REF!,$B$3:$B$246,#REF!,$F$3:$F$246,"S")),0)</f>
        <v>#REF!</v>
      </c>
      <c r="N190" s="1" t="e">
        <f t="array" ref="N190">SUMPRODUCT((M190&lt;=$M$28:$M$246)/COUNTIF($M$28:$M$246,$M$28:$M$246))</f>
        <v>#REF!</v>
      </c>
    </row>
    <row r="191" spans="1:14" x14ac:dyDescent="0.3">
      <c r="A191" s="78"/>
      <c r="M191" s="1" t="e">
        <f>IF(#REF!="S",(SUMIFS(#REF!,$B$3:$B$246,#REF!,$F$3:$F$246,"S")),0)</f>
        <v>#REF!</v>
      </c>
      <c r="N191" s="1" t="e">
        <f t="array" ref="N191">SUMPRODUCT((M191&lt;=$M$28:$M$246)/COUNTIF($M$28:$M$246,$M$28:$M$246))</f>
        <v>#REF!</v>
      </c>
    </row>
    <row r="192" spans="1:14" x14ac:dyDescent="0.3">
      <c r="A192" s="78"/>
      <c r="M192" s="1" t="e">
        <f>IF(#REF!="S",(SUMIFS(#REF!,$B$3:$B$246,#REF!,$F$3:$F$246,"S")),0)</f>
        <v>#REF!</v>
      </c>
      <c r="N192" s="1" t="e">
        <f t="array" ref="N192">SUMPRODUCT((M192&lt;=$M$28:$M$246)/COUNTIF($M$28:$M$246,$M$28:$M$246))</f>
        <v>#REF!</v>
      </c>
    </row>
    <row r="193" spans="1:14" x14ac:dyDescent="0.3">
      <c r="A193" s="78"/>
      <c r="M193" s="1" t="e">
        <f>IF(#REF!="S",(SUMIFS(#REF!,$B$3:$B$246,#REF!,$F$3:$F$246,"S")),0)</f>
        <v>#REF!</v>
      </c>
      <c r="N193" s="1" t="e">
        <f t="array" ref="N193">SUMPRODUCT((M193&lt;=$M$28:$M$246)/COUNTIF($M$28:$M$246,$M$28:$M$246))</f>
        <v>#REF!</v>
      </c>
    </row>
    <row r="194" spans="1:14" x14ac:dyDescent="0.3">
      <c r="A194" s="78"/>
      <c r="M194" s="1" t="e">
        <f>IF(#REF!="S",(SUMIFS(#REF!,$B$3:$B$246,#REF!,$F$3:$F$246,"S")),0)</f>
        <v>#REF!</v>
      </c>
      <c r="N194" s="1" t="e">
        <f t="array" ref="N194">SUMPRODUCT((M194&lt;=$M$28:$M$246)/COUNTIF($M$28:$M$246,$M$28:$M$246))</f>
        <v>#REF!</v>
      </c>
    </row>
    <row r="195" spans="1:14" x14ac:dyDescent="0.3">
      <c r="A195" s="78"/>
      <c r="M195" s="1" t="e">
        <f>IF(#REF!="S",(SUMIFS(#REF!,$B$3:$B$246,#REF!,$F$3:$F$246,"S")),0)</f>
        <v>#REF!</v>
      </c>
      <c r="N195" s="1" t="e">
        <f t="array" ref="N195">SUMPRODUCT((M195&lt;=$M$28:$M$246)/COUNTIF($M$28:$M$246,$M$28:$M$246))</f>
        <v>#REF!</v>
      </c>
    </row>
    <row r="196" spans="1:14" x14ac:dyDescent="0.3">
      <c r="A196" s="78"/>
      <c r="M196" s="1" t="e">
        <f>IF(#REF!="S",(SUMIFS(#REF!,$B$3:$B$246,#REF!,$F$3:$F$246,"S")),0)</f>
        <v>#REF!</v>
      </c>
      <c r="N196" s="1" t="e">
        <f t="array" ref="N196">SUMPRODUCT((M196&lt;=$M$28:$M$246)/COUNTIF($M$28:$M$246,$M$28:$M$246))</f>
        <v>#REF!</v>
      </c>
    </row>
    <row r="197" spans="1:14" x14ac:dyDescent="0.3">
      <c r="A197" s="78"/>
      <c r="M197" s="1" t="e">
        <f>IF(#REF!="S",(SUMIFS(#REF!,$B$3:$B$246,#REF!,$F$3:$F$246,"S")),0)</f>
        <v>#REF!</v>
      </c>
      <c r="N197" s="1" t="e">
        <f t="array" ref="N197">SUMPRODUCT((M197&lt;=$M$28:$M$246)/COUNTIF($M$28:$M$246,$M$28:$M$246))</f>
        <v>#REF!</v>
      </c>
    </row>
    <row r="198" spans="1:14" x14ac:dyDescent="0.3">
      <c r="A198" s="78"/>
      <c r="M198" s="1" t="e">
        <f>IF(#REF!="S",(SUMIFS(#REF!,$B$3:$B$246,#REF!,$F$3:$F$246,"S")),0)</f>
        <v>#REF!</v>
      </c>
      <c r="N198" s="1" t="e">
        <f t="array" ref="N198">SUMPRODUCT((M198&lt;=$M$28:$M$246)/COUNTIF($M$28:$M$246,$M$28:$M$246))</f>
        <v>#REF!</v>
      </c>
    </row>
    <row r="199" spans="1:14" x14ac:dyDescent="0.3">
      <c r="A199" s="78"/>
      <c r="M199" s="1" t="e">
        <f>IF(#REF!="S",(SUMIFS(#REF!,$B$3:$B$246,#REF!,$F$3:$F$246,"S")),0)</f>
        <v>#REF!</v>
      </c>
      <c r="N199" s="1" t="e">
        <f t="array" ref="N199">SUMPRODUCT((M199&lt;=$M$28:$M$246)/COUNTIF($M$28:$M$246,$M$28:$M$246))</f>
        <v>#REF!</v>
      </c>
    </row>
    <row r="200" spans="1:14" x14ac:dyDescent="0.3">
      <c r="A200" s="78"/>
      <c r="M200" s="1" t="e">
        <f>IF(#REF!="S",(SUMIFS(#REF!,$B$3:$B$246,#REF!,$F$3:$F$246,"S")),0)</f>
        <v>#REF!</v>
      </c>
      <c r="N200" s="1" t="e">
        <f t="array" ref="N200">SUMPRODUCT((M200&lt;=$M$28:$M$246)/COUNTIF($M$28:$M$246,$M$28:$M$246))</f>
        <v>#REF!</v>
      </c>
    </row>
    <row r="201" spans="1:14" x14ac:dyDescent="0.3">
      <c r="A201" s="78"/>
      <c r="M201" s="1" t="e">
        <f>IF(#REF!="S",(SUMIFS(#REF!,$B$3:$B$246,#REF!,$F$3:$F$246,"S")),0)</f>
        <v>#REF!</v>
      </c>
      <c r="N201" s="1" t="e">
        <f t="array" ref="N201">SUMPRODUCT((M201&lt;=$M$28:$M$246)/COUNTIF($M$28:$M$246,$M$28:$M$246))</f>
        <v>#REF!</v>
      </c>
    </row>
    <row r="202" spans="1:14" x14ac:dyDescent="0.3">
      <c r="A202" s="78"/>
      <c r="M202" s="1" t="e">
        <f>IF(#REF!="S",(SUMIFS(#REF!,$B$3:$B$246,#REF!,$F$3:$F$246,"S")),0)</f>
        <v>#REF!</v>
      </c>
      <c r="N202" s="1" t="e">
        <f t="array" ref="N202">SUMPRODUCT((M202&lt;=$M$28:$M$246)/COUNTIF($M$28:$M$246,$M$28:$M$246))</f>
        <v>#REF!</v>
      </c>
    </row>
    <row r="203" spans="1:14" x14ac:dyDescent="0.3">
      <c r="A203" s="14"/>
      <c r="M203" s="1" t="e">
        <f>IF(#REF!="S",(SUMIFS(#REF!,$B$3:$B$246,#REF!,$F$3:$F$246,"S")),0)</f>
        <v>#REF!</v>
      </c>
      <c r="N203" s="1" t="e">
        <f t="array" ref="N203">SUMPRODUCT((M203&lt;=$M$28:$M$246)/COUNTIF($M$28:$M$246,$M$28:$M$246))</f>
        <v>#REF!</v>
      </c>
    </row>
    <row r="204" spans="1:14" x14ac:dyDescent="0.3">
      <c r="A204" s="78"/>
      <c r="M204" s="1" t="e">
        <f>IF(#REF!="S",(SUMIFS(#REF!,$B$3:$B$246,#REF!,$F$3:$F$246,"S")),0)</f>
        <v>#REF!</v>
      </c>
      <c r="N204" s="1" t="e">
        <f t="array" ref="N204">SUMPRODUCT((M204&lt;=$M$28:$M$246)/COUNTIF($M$28:$M$246,$M$28:$M$246))</f>
        <v>#REF!</v>
      </c>
    </row>
    <row r="205" spans="1:14" x14ac:dyDescent="0.3">
      <c r="A205" s="78"/>
      <c r="M205" s="1" t="e">
        <f>IF(#REF!="S",(SUMIFS(#REF!,$B$3:$B$246,#REF!,$F$3:$F$246,"S")),0)</f>
        <v>#REF!</v>
      </c>
      <c r="N205" s="1" t="e">
        <f t="array" ref="N205">SUMPRODUCT((M205&lt;=$M$28:$M$246)/COUNTIF($M$28:$M$246,$M$28:$M$246))</f>
        <v>#REF!</v>
      </c>
    </row>
    <row r="206" spans="1:14" x14ac:dyDescent="0.3">
      <c r="A206" s="78"/>
      <c r="M206" s="1" t="e">
        <f>IF(#REF!="S",(SUMIFS(#REF!,$B$3:$B$246,#REF!,$F$3:$F$246,"S")),0)</f>
        <v>#REF!</v>
      </c>
      <c r="N206" s="1" t="e">
        <f t="array" ref="N206">SUMPRODUCT((M206&lt;=$M$28:$M$246)/COUNTIF($M$28:$M$246,$M$28:$M$246))</f>
        <v>#REF!</v>
      </c>
    </row>
    <row r="207" spans="1:14" x14ac:dyDescent="0.3">
      <c r="A207" s="78"/>
      <c r="M207" s="1" t="e">
        <f>IF(#REF!="S",(SUMIFS(#REF!,$B$3:$B$246,#REF!,$F$3:$F$246,"S")),0)</f>
        <v>#REF!</v>
      </c>
      <c r="N207" s="1" t="e">
        <f t="array" ref="N207">SUMPRODUCT((M207&lt;=$M$28:$M$246)/COUNTIF($M$28:$M$246,$M$28:$M$246))</f>
        <v>#REF!</v>
      </c>
    </row>
    <row r="208" spans="1:14" x14ac:dyDescent="0.3">
      <c r="A208" s="78"/>
      <c r="M208" s="1" t="e">
        <f>IF(#REF!="S",(SUMIFS(#REF!,$B$3:$B$246,#REF!,$F$3:$F$246,"S")),0)</f>
        <v>#REF!</v>
      </c>
      <c r="N208" s="1" t="e">
        <f t="array" ref="N208">SUMPRODUCT((M208&lt;=$M$28:$M$246)/COUNTIF($M$28:$M$246,$M$28:$M$246))</f>
        <v>#REF!</v>
      </c>
    </row>
    <row r="209" spans="1:14" x14ac:dyDescent="0.3">
      <c r="A209" s="78"/>
      <c r="M209" s="1" t="e">
        <f>IF(#REF!="S",(SUMIFS(#REF!,$B$3:$B$246,#REF!,$F$3:$F$246,"S")),0)</f>
        <v>#REF!</v>
      </c>
      <c r="N209" s="1" t="e">
        <f t="array" ref="N209">SUMPRODUCT((M209&lt;=$M$28:$M$246)/COUNTIF($M$28:$M$246,$M$28:$M$246))</f>
        <v>#REF!</v>
      </c>
    </row>
    <row r="210" spans="1:14" x14ac:dyDescent="0.3">
      <c r="A210" s="78"/>
      <c r="M210" s="1" t="e">
        <f>IF(#REF!="S",(SUMIFS(#REF!,$B$3:$B$246,#REF!,$F$3:$F$246,"S")),0)</f>
        <v>#REF!</v>
      </c>
      <c r="N210" s="1" t="e">
        <f t="array" ref="N210">SUMPRODUCT((M210&lt;=$M$28:$M$246)/COUNTIF($M$28:$M$246,$M$28:$M$246))</f>
        <v>#REF!</v>
      </c>
    </row>
    <row r="211" spans="1:14" x14ac:dyDescent="0.3">
      <c r="A211" s="78"/>
      <c r="M211" s="1" t="e">
        <f>IF(#REF!="S",(SUMIFS(#REF!,$B$3:$B$246,#REF!,$F$3:$F$246,"S")),0)</f>
        <v>#REF!</v>
      </c>
      <c r="N211" s="1" t="e">
        <f t="array" ref="N211">SUMPRODUCT((M211&lt;=$M$28:$M$246)/COUNTIF($M$28:$M$246,$M$28:$M$246))</f>
        <v>#REF!</v>
      </c>
    </row>
    <row r="212" spans="1:14" x14ac:dyDescent="0.3">
      <c r="A212" s="78"/>
      <c r="M212" s="1" t="e">
        <f>IF(#REF!="S",(SUMIFS(#REF!,$B$3:$B$246,#REF!,$F$3:$F$246,"S")),0)</f>
        <v>#REF!</v>
      </c>
      <c r="N212" s="1" t="e">
        <f t="array" ref="N212">SUMPRODUCT((M212&lt;=$M$28:$M$246)/COUNTIF($M$28:$M$246,$M$28:$M$246))</f>
        <v>#REF!</v>
      </c>
    </row>
    <row r="213" spans="1:14" x14ac:dyDescent="0.3">
      <c r="A213" s="78"/>
      <c r="M213" s="1" t="e">
        <f>IF(#REF!="S",(SUMIFS(#REF!,$B$3:$B$246,#REF!,$F$3:$F$246,"S")),0)</f>
        <v>#REF!</v>
      </c>
      <c r="N213" s="1" t="e">
        <f t="array" ref="N213">SUMPRODUCT((M213&lt;=$M$28:$M$246)/COUNTIF($M$28:$M$246,$M$28:$M$246))</f>
        <v>#REF!</v>
      </c>
    </row>
    <row r="214" spans="1:14" x14ac:dyDescent="0.3">
      <c r="A214" s="78"/>
      <c r="M214" s="1" t="e">
        <f>IF(#REF!="S",(SUMIFS(#REF!,$B$3:$B$246,#REF!,$F$3:$F$246,"S")),0)</f>
        <v>#REF!</v>
      </c>
      <c r="N214" s="1" t="e">
        <f t="array" ref="N214">SUMPRODUCT((M214&lt;=$M$28:$M$246)/COUNTIF($M$28:$M$246,$M$28:$M$246))</f>
        <v>#REF!</v>
      </c>
    </row>
    <row r="215" spans="1:14" x14ac:dyDescent="0.3">
      <c r="A215" s="78"/>
      <c r="M215" s="1" t="e">
        <f>IF(#REF!="S",(SUMIFS(#REF!,$B$3:$B$246,#REF!,$F$3:$F$246,"S")),0)</f>
        <v>#REF!</v>
      </c>
      <c r="N215" s="1" t="e">
        <f t="array" ref="N215">SUMPRODUCT((M215&lt;=$M$28:$M$246)/COUNTIF($M$28:$M$246,$M$28:$M$246))</f>
        <v>#REF!</v>
      </c>
    </row>
    <row r="216" spans="1:14" x14ac:dyDescent="0.3">
      <c r="A216" s="78"/>
      <c r="M216" s="1" t="e">
        <f>IF(#REF!="S",(SUMIFS(#REF!,$B$3:$B$246,#REF!,$F$3:$F$246,"S")),0)</f>
        <v>#REF!</v>
      </c>
      <c r="N216" s="1" t="e">
        <f t="array" ref="N216">SUMPRODUCT((M216&lt;=$M$28:$M$246)/COUNTIF($M$28:$M$246,$M$28:$M$246))</f>
        <v>#REF!</v>
      </c>
    </row>
    <row r="217" spans="1:14" x14ac:dyDescent="0.3">
      <c r="A217" s="78"/>
      <c r="M217" s="1" t="e">
        <f>IF(#REF!="S",(SUMIFS(#REF!,$B$3:$B$246,#REF!,$F$3:$F$246,"S")),0)</f>
        <v>#REF!</v>
      </c>
      <c r="N217" s="1" t="e">
        <f t="array" ref="N217">SUMPRODUCT((M217&lt;=$M$28:$M$246)/COUNTIF($M$28:$M$246,$M$28:$M$246))</f>
        <v>#REF!</v>
      </c>
    </row>
    <row r="218" spans="1:14" x14ac:dyDescent="0.3">
      <c r="A218" s="78"/>
      <c r="M218" s="1" t="e">
        <f>IF(#REF!="S",(SUMIFS(#REF!,$B$3:$B$246,#REF!,$F$3:$F$246,"S")),0)</f>
        <v>#REF!</v>
      </c>
      <c r="N218" s="1" t="e">
        <f t="array" ref="N218">SUMPRODUCT((M218&lt;=$M$28:$M$246)/COUNTIF($M$28:$M$246,$M$28:$M$246))</f>
        <v>#REF!</v>
      </c>
    </row>
    <row r="219" spans="1:14" x14ac:dyDescent="0.3">
      <c r="A219" s="78"/>
      <c r="M219" s="1" t="e">
        <f>IF(#REF!="S",(SUMIFS(#REF!,$B$3:$B$246,#REF!,$F$3:$F$246,"S")),0)</f>
        <v>#REF!</v>
      </c>
      <c r="N219" s="1" t="e">
        <f t="array" ref="N219">SUMPRODUCT((M219&lt;=$M$28:$M$246)/COUNTIF($M$28:$M$246,$M$28:$M$246))</f>
        <v>#REF!</v>
      </c>
    </row>
    <row r="220" spans="1:14" x14ac:dyDescent="0.3">
      <c r="A220" s="78"/>
      <c r="M220" s="1" t="e">
        <f>IF(#REF!="S",(SUMIFS(#REF!,$B$3:$B$246,#REF!,$F$3:$F$246,"S")),0)</f>
        <v>#REF!</v>
      </c>
      <c r="N220" s="1" t="e">
        <f t="array" ref="N220">SUMPRODUCT((M220&lt;=$M$28:$M$246)/COUNTIF($M$28:$M$246,$M$28:$M$246))</f>
        <v>#REF!</v>
      </c>
    </row>
    <row r="221" spans="1:14" x14ac:dyDescent="0.3">
      <c r="A221" s="78"/>
      <c r="M221" s="1" t="e">
        <f>IF(#REF!="S",(SUMIFS(#REF!,$B$3:$B$246,#REF!,$F$3:$F$246,"S")),0)</f>
        <v>#REF!</v>
      </c>
      <c r="N221" s="1" t="e">
        <f t="array" ref="N221">SUMPRODUCT((M221&lt;=$M$28:$M$246)/COUNTIF($M$28:$M$246,$M$28:$M$246))</f>
        <v>#REF!</v>
      </c>
    </row>
    <row r="222" spans="1:14" x14ac:dyDescent="0.3">
      <c r="A222" s="78"/>
      <c r="M222" s="1" t="e">
        <f>IF(#REF!="S",(SUMIFS(#REF!,$B$3:$B$246,#REF!,$F$3:$F$246,"S")),0)</f>
        <v>#REF!</v>
      </c>
      <c r="N222" s="1" t="e">
        <f t="array" ref="N222">SUMPRODUCT((M222&lt;=$M$28:$M$246)/COUNTIF($M$28:$M$246,$M$28:$M$246))</f>
        <v>#REF!</v>
      </c>
    </row>
    <row r="223" spans="1:14" x14ac:dyDescent="0.3">
      <c r="A223" s="78"/>
      <c r="M223" s="1" t="e">
        <f>IF(#REF!="S",(SUMIFS(#REF!,$B$3:$B$246,#REF!,$F$3:$F$246,"S")),0)</f>
        <v>#REF!</v>
      </c>
      <c r="N223" s="1" t="e">
        <f t="array" ref="N223">SUMPRODUCT((M223&lt;=$M$28:$M$246)/COUNTIF($M$28:$M$246,$M$28:$M$246))</f>
        <v>#REF!</v>
      </c>
    </row>
    <row r="224" spans="1:14" x14ac:dyDescent="0.3">
      <c r="A224" s="78"/>
      <c r="M224" s="1" t="e">
        <f>IF(#REF!="S",(SUMIFS(#REF!,$B$3:$B$246,#REF!,$F$3:$F$246,"S")),0)</f>
        <v>#REF!</v>
      </c>
      <c r="N224" s="1" t="e">
        <f t="array" ref="N224">SUMPRODUCT((M224&lt;=$M$28:$M$246)/COUNTIF($M$28:$M$246,$M$28:$M$246))</f>
        <v>#REF!</v>
      </c>
    </row>
    <row r="225" spans="1:14" x14ac:dyDescent="0.3">
      <c r="M225" s="1" t="e">
        <f>IF(#REF!="S",(SUMIFS(#REF!,$B$3:$B$246,#REF!,$F$3:$F$246,"S")),0)</f>
        <v>#REF!</v>
      </c>
      <c r="N225" s="1" t="e">
        <f t="array" ref="N225">SUMPRODUCT((M225&lt;=$M$28:$M$246)/COUNTIF($M$28:$M$246,$M$28:$M$246))</f>
        <v>#REF!</v>
      </c>
    </row>
    <row r="226" spans="1:14" x14ac:dyDescent="0.3">
      <c r="A226" s="78"/>
      <c r="M226" s="1" t="e">
        <f>IF(#REF!="S",(SUMIFS(#REF!,$B$3:$B$246,#REF!,$F$3:$F$246,"S")),0)</f>
        <v>#REF!</v>
      </c>
      <c r="N226" s="1" t="e">
        <f t="array" ref="N226">SUMPRODUCT((M226&lt;=$M$28:$M$246)/COUNTIF($M$28:$M$246,$M$28:$M$246))</f>
        <v>#REF!</v>
      </c>
    </row>
    <row r="227" spans="1:14" x14ac:dyDescent="0.3">
      <c r="A227" s="78"/>
      <c r="M227" s="1" t="e">
        <f>IF(#REF!="S",(SUMIFS(#REF!,$B$3:$B$246,#REF!,$F$3:$F$246,"S")),0)</f>
        <v>#REF!</v>
      </c>
      <c r="N227" s="1" t="e">
        <f t="array" ref="N227">SUMPRODUCT((M227&lt;=$M$28:$M$246)/COUNTIF($M$28:$M$246,$M$28:$M$246))</f>
        <v>#REF!</v>
      </c>
    </row>
    <row r="228" spans="1:14" x14ac:dyDescent="0.3">
      <c r="A228" s="78"/>
      <c r="M228" s="1" t="e">
        <f>IF(#REF!="S",(SUMIFS(#REF!,$B$3:$B$246,#REF!,$F$3:$F$246,"S")),0)</f>
        <v>#REF!</v>
      </c>
      <c r="N228" s="1" t="e">
        <f t="array" ref="N228">SUMPRODUCT((M228&lt;=$M$28:$M$246)/COUNTIF($M$28:$M$246,$M$28:$M$246))</f>
        <v>#REF!</v>
      </c>
    </row>
    <row r="229" spans="1:14" x14ac:dyDescent="0.3">
      <c r="A229" s="78"/>
      <c r="M229" s="1" t="e">
        <f>IF(#REF!="S",(SUMIFS(#REF!,$B$3:$B$246,#REF!,$F$3:$F$246,"S")),0)</f>
        <v>#REF!</v>
      </c>
      <c r="N229" s="1" t="e">
        <f t="array" ref="N229">SUMPRODUCT((M229&lt;=$M$28:$M$246)/COUNTIF($M$28:$M$246,$M$28:$M$246))</f>
        <v>#REF!</v>
      </c>
    </row>
    <row r="230" spans="1:14" x14ac:dyDescent="0.3">
      <c r="A230" s="78"/>
      <c r="M230" s="1" t="e">
        <f>IF(#REF!="S",(SUMIFS(#REF!,$B$3:$B$246,#REF!,$F$3:$F$246,"S")),0)</f>
        <v>#REF!</v>
      </c>
      <c r="N230" s="1" t="e">
        <f t="array" ref="N230">SUMPRODUCT((M230&lt;=$M$28:$M$246)/COUNTIF($M$28:$M$246,$M$28:$M$246))</f>
        <v>#REF!</v>
      </c>
    </row>
    <row r="231" spans="1:14" x14ac:dyDescent="0.3">
      <c r="A231" s="78"/>
      <c r="M231" s="1" t="e">
        <f>IF(#REF!="S",(SUMIFS(#REF!,$B$3:$B$246,#REF!,$F$3:$F$246,"S")),0)</f>
        <v>#REF!</v>
      </c>
      <c r="N231" s="1" t="e">
        <f t="array" ref="N231">SUMPRODUCT((M231&lt;=$M$28:$M$246)/COUNTIF($M$28:$M$246,$M$28:$M$246))</f>
        <v>#REF!</v>
      </c>
    </row>
    <row r="232" spans="1:14" x14ac:dyDescent="0.3">
      <c r="A232" s="78"/>
      <c r="M232" s="1" t="e">
        <f>IF(#REF!="S",(SUMIFS(#REF!,$B$3:$B$246,#REF!,$F$3:$F$246,"S")),0)</f>
        <v>#REF!</v>
      </c>
      <c r="N232" s="1" t="e">
        <f t="array" ref="N232">SUMPRODUCT((M232&lt;=$M$28:$M$246)/COUNTIF($M$28:$M$246,$M$28:$M$246))</f>
        <v>#REF!</v>
      </c>
    </row>
    <row r="233" spans="1:14" x14ac:dyDescent="0.3">
      <c r="A233" s="78"/>
      <c r="M233" s="1" t="e">
        <f>IF(#REF!="S",(SUMIFS(#REF!,$B$3:$B$246,#REF!,$F$3:$F$246,"S")),0)</f>
        <v>#REF!</v>
      </c>
      <c r="N233" s="1" t="e">
        <f t="array" ref="N233">SUMPRODUCT((M233&lt;=$M$28:$M$246)/COUNTIF($M$28:$M$246,$M$28:$M$246))</f>
        <v>#REF!</v>
      </c>
    </row>
    <row r="234" spans="1:14" x14ac:dyDescent="0.3">
      <c r="A234" s="78"/>
      <c r="M234" s="1" t="e">
        <f>IF(#REF!="S",(SUMIFS(#REF!,$B$3:$B$246,#REF!,$F$3:$F$246,"S")),0)</f>
        <v>#REF!</v>
      </c>
      <c r="N234" s="1" t="e">
        <f t="array" ref="N234">SUMPRODUCT((M234&lt;=$M$28:$M$246)/COUNTIF($M$28:$M$246,$M$28:$M$246))</f>
        <v>#REF!</v>
      </c>
    </row>
    <row r="235" spans="1:14" x14ac:dyDescent="0.3">
      <c r="A235" s="78"/>
      <c r="M235" s="1" t="e">
        <f>IF(#REF!="S",(SUMIFS(#REF!,$B$3:$B$246,#REF!,$F$3:$F$246,"S")),0)</f>
        <v>#REF!</v>
      </c>
      <c r="N235" s="1" t="e">
        <f t="array" ref="N235">SUMPRODUCT((M235&lt;=$M$28:$M$246)/COUNTIF($M$28:$M$246,$M$28:$M$246))</f>
        <v>#REF!</v>
      </c>
    </row>
    <row r="236" spans="1:14" x14ac:dyDescent="0.3">
      <c r="A236" s="78"/>
      <c r="M236" s="1" t="e">
        <f>IF(#REF!="S",(SUMIFS(#REF!,$B$3:$B$246,#REF!,$F$3:$F$246,"S")),0)</f>
        <v>#REF!</v>
      </c>
      <c r="N236" s="1" t="e">
        <f t="array" ref="N236">SUMPRODUCT((M236&lt;=$M$28:$M$246)/COUNTIF($M$28:$M$246,$M$28:$M$246))</f>
        <v>#REF!</v>
      </c>
    </row>
    <row r="237" spans="1:14" x14ac:dyDescent="0.3">
      <c r="A237" s="78"/>
      <c r="M237" s="1" t="e">
        <f>IF(#REF!="S",(SUMIFS(#REF!,$B$3:$B$246,#REF!,$F$3:$F$246,"S")),0)</f>
        <v>#REF!</v>
      </c>
      <c r="N237" s="1" t="e">
        <f t="array" ref="N237">SUMPRODUCT((M237&lt;=$M$28:$M$246)/COUNTIF($M$28:$M$246,$M$28:$M$246))</f>
        <v>#REF!</v>
      </c>
    </row>
    <row r="238" spans="1:14" x14ac:dyDescent="0.3">
      <c r="A238" s="78"/>
      <c r="M238" s="1" t="e">
        <f>IF(#REF!="S",(SUMIFS(#REF!,$B$3:$B$246,#REF!,$F$3:$F$246,"S")),0)</f>
        <v>#REF!</v>
      </c>
      <c r="N238" s="1" t="e">
        <f t="array" ref="N238">SUMPRODUCT((M238&lt;=$M$28:$M$246)/COUNTIF($M$28:$M$246,$M$28:$M$246))</f>
        <v>#REF!</v>
      </c>
    </row>
    <row r="239" spans="1:14" x14ac:dyDescent="0.3">
      <c r="A239" s="78"/>
      <c r="M239" s="1" t="e">
        <f>IF(#REF!="S",(SUMIFS(#REF!,$B$3:$B$246,#REF!,$F$3:$F$246,"S")),0)</f>
        <v>#REF!</v>
      </c>
      <c r="N239" s="1" t="e">
        <f t="array" ref="N239">SUMPRODUCT((M239&lt;=$M$28:$M$246)/COUNTIF($M$28:$M$246,$M$28:$M$246))</f>
        <v>#REF!</v>
      </c>
    </row>
    <row r="240" spans="1:14" x14ac:dyDescent="0.3">
      <c r="A240" s="78"/>
      <c r="M240" s="1" t="e">
        <f>IF(#REF!="S",(SUMIFS(#REF!,$B$3:$B$246,#REF!,$F$3:$F$246,"S")),0)</f>
        <v>#REF!</v>
      </c>
      <c r="N240" s="1" t="e">
        <f t="array" ref="N240">SUMPRODUCT((M240&lt;=$M$28:$M$246)/COUNTIF($M$28:$M$246,$M$28:$M$246))</f>
        <v>#REF!</v>
      </c>
    </row>
    <row r="241" spans="1:14" x14ac:dyDescent="0.3">
      <c r="A241" s="78"/>
      <c r="M241" s="1" t="e">
        <f>IF(#REF!="S",(SUMIFS(#REF!,$B$3:$B$246,#REF!,$F$3:$F$246,"S")),0)</f>
        <v>#REF!</v>
      </c>
      <c r="N241" s="1" t="e">
        <f t="array" ref="N241">SUMPRODUCT((M241&lt;=$M$28:$M$246)/COUNTIF($M$28:$M$246,$M$28:$M$246))</f>
        <v>#REF!</v>
      </c>
    </row>
    <row r="242" spans="1:14" x14ac:dyDescent="0.3">
      <c r="A242" s="78"/>
      <c r="M242" s="1" t="e">
        <f>IF(#REF!="S",(SUMIFS(#REF!,$B$3:$B$246,#REF!,$F$3:$F$246,"S")),0)</f>
        <v>#REF!</v>
      </c>
      <c r="N242" s="1" t="e">
        <f t="array" ref="N242">SUMPRODUCT((M242&lt;=$M$28:$M$246)/COUNTIF($M$28:$M$246,$M$28:$M$246))</f>
        <v>#REF!</v>
      </c>
    </row>
    <row r="243" spans="1:14" x14ac:dyDescent="0.3">
      <c r="A243" s="78"/>
      <c r="M243" s="1" t="e">
        <f>IF(#REF!="S",(SUMIFS(#REF!,$B$3:$B$246,#REF!,$F$3:$F$246,"S")),0)</f>
        <v>#REF!</v>
      </c>
      <c r="N243" s="1" t="e">
        <f t="array" ref="N243">SUMPRODUCT((M243&lt;=$M$28:$M$246)/COUNTIF($M$28:$M$246,$M$28:$M$246))</f>
        <v>#REF!</v>
      </c>
    </row>
    <row r="244" spans="1:14" x14ac:dyDescent="0.3">
      <c r="A244" s="78"/>
      <c r="M244" s="1" t="e">
        <f>IF(#REF!="S",(SUMIFS(#REF!,$B$3:$B$246,#REF!,$F$3:$F$246,"S")),0)</f>
        <v>#REF!</v>
      </c>
      <c r="N244" s="1" t="e">
        <f t="array" ref="N244">SUMPRODUCT((M244&lt;=$M$28:$M$246)/COUNTIF($M$28:$M$246,$M$28:$M$246))</f>
        <v>#REF!</v>
      </c>
    </row>
    <row r="245" spans="1:14" x14ac:dyDescent="0.3">
      <c r="A245" s="78"/>
      <c r="M245" s="1" t="e">
        <f>IF(#REF!="S",(SUMIFS(#REF!,$B$3:$B$246,#REF!,$F$3:$F$246,"S")),0)</f>
        <v>#REF!</v>
      </c>
      <c r="N245" s="1" t="e">
        <f t="array" ref="N245">SUMPRODUCT((M245&lt;=$M$28:$M$246)/COUNTIF($M$28:$M$246,$M$28:$M$246))</f>
        <v>#REF!</v>
      </c>
    </row>
    <row r="246" spans="1:14" x14ac:dyDescent="0.3">
      <c r="A246" s="78"/>
      <c r="M246" s="1" t="e">
        <f>IF(#REF!="S",(SUMIFS(#REF!,$B$3:$B$246,#REF!,$F$3:$F$246,"S")),0)</f>
        <v>#REF!</v>
      </c>
      <c r="N246" s="1" t="e">
        <f t="array" ref="N246">SUMPRODUCT((M246&lt;=$M$28:$M$246)/COUNTIF($M$28:$M$246,$M$28:$M$246))</f>
        <v>#REF!</v>
      </c>
    </row>
  </sheetData>
  <mergeCells count="18">
    <mergeCell ref="G1:L1"/>
    <mergeCell ref="A1:A2"/>
    <mergeCell ref="B1:B2"/>
    <mergeCell ref="C1:C2"/>
    <mergeCell ref="D1:D2"/>
    <mergeCell ref="E1:E2"/>
    <mergeCell ref="F1:F2"/>
    <mergeCell ref="A3:A25"/>
    <mergeCell ref="A27:A47"/>
    <mergeCell ref="A49:A69"/>
    <mergeCell ref="A71:A91"/>
    <mergeCell ref="A93:A113"/>
    <mergeCell ref="A226:A246"/>
    <mergeCell ref="A115:A136"/>
    <mergeCell ref="A138:A158"/>
    <mergeCell ref="A160:A180"/>
    <mergeCell ref="A182:A202"/>
    <mergeCell ref="A204:A224"/>
  </mergeCells>
  <pageMargins left="0.7" right="0.7" top="0.75" bottom="0.75" header="0.3" footer="0.3"/>
  <pageSetup paperSize="9" fitToWidth="0" pageOrder="overThenDown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8"/>
  <sheetViews>
    <sheetView topLeftCell="E1" zoomScaleNormal="100" workbookViewId="0">
      <selection activeCell="L5" sqref="L5"/>
    </sheetView>
  </sheetViews>
  <sheetFormatPr defaultColWidth="8.77734375" defaultRowHeight="14.4" x14ac:dyDescent="0.3"/>
  <cols>
    <col min="1" max="1" width="15.44140625" customWidth="1"/>
    <col min="2" max="2" width="16.21875" customWidth="1"/>
    <col min="3" max="3" width="17.33203125" customWidth="1"/>
    <col min="4" max="4" width="16.21875" customWidth="1"/>
    <col min="5" max="5" width="26" customWidth="1"/>
  </cols>
  <sheetData>
    <row r="1" spans="1:12" x14ac:dyDescent="0.3">
      <c r="A1" s="61" t="s">
        <v>14</v>
      </c>
      <c r="B1" s="63" t="s">
        <v>10</v>
      </c>
      <c r="C1" s="63" t="s">
        <v>11</v>
      </c>
      <c r="D1" s="63" t="s">
        <v>12</v>
      </c>
      <c r="E1" s="64" t="s">
        <v>13</v>
      </c>
      <c r="F1" s="65" t="s">
        <v>15</v>
      </c>
      <c r="G1" s="59" t="s">
        <v>16</v>
      </c>
      <c r="H1" s="59"/>
      <c r="I1" s="59"/>
      <c r="J1" s="59"/>
      <c r="K1" s="59"/>
      <c r="L1" s="59"/>
    </row>
    <row r="2" spans="1:12" x14ac:dyDescent="0.3">
      <c r="A2" s="62"/>
      <c r="B2" s="63"/>
      <c r="C2" s="63"/>
      <c r="D2" s="63"/>
      <c r="E2" s="64"/>
      <c r="F2" s="66"/>
      <c r="G2" s="13">
        <v>1</v>
      </c>
      <c r="H2" s="13">
        <v>2</v>
      </c>
      <c r="I2" s="13">
        <v>3</v>
      </c>
      <c r="J2" s="13">
        <v>4</v>
      </c>
      <c r="K2" s="13">
        <v>5</v>
      </c>
      <c r="L2" s="13">
        <v>6</v>
      </c>
    </row>
    <row r="3" spans="1:12" x14ac:dyDescent="0.3">
      <c r="A3" s="80" t="s">
        <v>51</v>
      </c>
      <c r="B3" s="3" t="s">
        <v>330</v>
      </c>
      <c r="C3" s="3" t="str">
        <f>VLOOKUP(B3,'Members Data'!$A$3:$F$365,2,FALSE)</f>
        <v>Alexia Sloane</v>
      </c>
      <c r="D3" s="3">
        <f>VLOOKUP(B3,'Members Data'!$A$3:$F$365,3,FALSE)</f>
        <v>69</v>
      </c>
      <c r="E3" s="3" t="str">
        <f>VLOOKUP(B3,'Members Data'!$A$3:$F$365,4,FALSE)</f>
        <v>Pria</v>
      </c>
      <c r="F3" s="3" t="str">
        <f>LEFT(B3,1)</f>
        <v>I</v>
      </c>
      <c r="G3" s="3">
        <v>6</v>
      </c>
      <c r="H3" s="3"/>
      <c r="I3" s="3">
        <v>6</v>
      </c>
      <c r="J3" s="3">
        <v>6</v>
      </c>
      <c r="K3" s="3">
        <v>14</v>
      </c>
      <c r="L3" s="3"/>
    </row>
    <row r="4" spans="1:12" x14ac:dyDescent="0.3">
      <c r="A4" s="81"/>
      <c r="B4" s="3" t="s">
        <v>365</v>
      </c>
      <c r="C4" s="3" t="str">
        <f>VLOOKUP(B4,'Members Data'!$A$3:$F$365,2,FALSE)</f>
        <v>Bestsie Neale</v>
      </c>
      <c r="D4" s="3">
        <f>VLOOKUP(B4,'Members Data'!$A$3:$F$365,3,FALSE)</f>
        <v>80</v>
      </c>
      <c r="E4" s="3" t="str">
        <f>VLOOKUP(B4,'Members Data'!$A$3:$F$365,4,FALSE)</f>
        <v>Dowlesbrook Black Jack</v>
      </c>
      <c r="F4" s="3" t="str">
        <f t="shared" ref="F4:F67" si="0">LEFT(B4,1)</f>
        <v>I</v>
      </c>
      <c r="G4" s="3">
        <v>4</v>
      </c>
      <c r="H4" s="3">
        <v>6</v>
      </c>
      <c r="I4" s="3"/>
      <c r="J4" s="3"/>
      <c r="K4" s="3"/>
      <c r="L4" s="3"/>
    </row>
    <row r="5" spans="1:12" x14ac:dyDescent="0.3">
      <c r="A5" s="81"/>
      <c r="B5" s="3" t="s">
        <v>177</v>
      </c>
      <c r="C5" s="3" t="str">
        <f>VLOOKUP(B5,'Members Data'!$A$3:$F$365,2,FALSE)</f>
        <v>Darcy Donnelly</v>
      </c>
      <c r="D5" s="3">
        <f>VLOOKUP(B5,'Members Data'!$A$3:$F$365,3,FALSE)</f>
        <v>24</v>
      </c>
      <c r="E5" s="3" t="str">
        <f>VLOOKUP(B5,'Members Data'!$A$3:$F$365,4,FALSE)</f>
        <v>Dunkirk Kirk</v>
      </c>
      <c r="F5" s="3" t="str">
        <f t="shared" si="0"/>
        <v>J</v>
      </c>
      <c r="G5" s="3">
        <v>5</v>
      </c>
      <c r="H5" s="3"/>
      <c r="I5" s="3"/>
      <c r="J5" s="3"/>
      <c r="K5" s="3"/>
      <c r="L5" s="3"/>
    </row>
    <row r="6" spans="1:12" x14ac:dyDescent="0.3">
      <c r="A6" s="81"/>
      <c r="B6" s="3" t="s">
        <v>382</v>
      </c>
      <c r="C6" s="3" t="str">
        <f>VLOOKUP(B6,'Members Data'!$A$3:$F$365,2,FALSE)</f>
        <v>Annie Naylor</v>
      </c>
      <c r="D6" s="3">
        <f>VLOOKUP(B6,'Members Data'!$A$3:$F$365,3,FALSE)</f>
        <v>84</v>
      </c>
      <c r="E6" s="3" t="str">
        <f>VLOOKUP(B6,'Members Data'!$A$3:$F$365,4,FALSE)</f>
        <v>Nynwoods Fernando</v>
      </c>
      <c r="F6" s="3" t="str">
        <f t="shared" si="0"/>
        <v>J</v>
      </c>
      <c r="G6" s="3">
        <v>2</v>
      </c>
      <c r="H6" s="3">
        <v>7</v>
      </c>
      <c r="I6" s="3">
        <v>7</v>
      </c>
      <c r="J6" s="3">
        <v>7</v>
      </c>
      <c r="K6" s="3">
        <v>12</v>
      </c>
      <c r="L6" s="3"/>
    </row>
    <row r="7" spans="1:12" x14ac:dyDescent="0.3">
      <c r="A7" s="81"/>
      <c r="B7" s="3" t="s">
        <v>378</v>
      </c>
      <c r="C7" s="3" t="str">
        <f>VLOOKUP(B7,'Members Data'!$A$3:$F$365,2,FALSE)</f>
        <v>Chloe Naylor</v>
      </c>
      <c r="D7" s="3">
        <f>VLOOKUP(B7,'Members Data'!$A$3:$F$365,3,FALSE)</f>
        <v>83</v>
      </c>
      <c r="E7" s="3" t="str">
        <f>VLOOKUP(B7,'Members Data'!$A$3:$F$365,4,FALSE)</f>
        <v>Corskeagh Buddy</v>
      </c>
      <c r="F7" s="3" t="str">
        <f t="shared" si="0"/>
        <v>I</v>
      </c>
      <c r="G7" s="3">
        <v>7</v>
      </c>
      <c r="H7" s="3">
        <v>5</v>
      </c>
      <c r="I7" s="3">
        <v>5</v>
      </c>
      <c r="J7" s="3">
        <v>5</v>
      </c>
      <c r="K7" s="3">
        <v>10</v>
      </c>
      <c r="L7" s="3"/>
    </row>
    <row r="8" spans="1:12" x14ac:dyDescent="0.3">
      <c r="A8" s="81"/>
      <c r="B8" s="3" t="s">
        <v>402</v>
      </c>
      <c r="C8" s="3" t="str">
        <f>VLOOKUP(B8,'Members Data'!$A$3:$F$365,2,FALSE)</f>
        <v xml:space="preserve">Erin Farrow </v>
      </c>
      <c r="D8" s="3">
        <f>VLOOKUP(B8,'Members Data'!$A$3:$F$365,3,FALSE)</f>
        <v>89</v>
      </c>
      <c r="E8" s="3" t="str">
        <f>VLOOKUP(B8,'Members Data'!$A$3:$F$365,4,FALSE)</f>
        <v>Gwrthafarn Moira</v>
      </c>
      <c r="F8" s="3" t="str">
        <f t="shared" si="0"/>
        <v>J</v>
      </c>
      <c r="G8" s="3">
        <v>1</v>
      </c>
      <c r="H8" s="3">
        <v>3</v>
      </c>
      <c r="I8" s="3"/>
      <c r="J8" s="3"/>
      <c r="K8" s="3"/>
      <c r="L8" s="3"/>
    </row>
    <row r="9" spans="1:12" x14ac:dyDescent="0.3">
      <c r="A9" s="81"/>
      <c r="B9" s="3" t="s">
        <v>478</v>
      </c>
      <c r="C9" s="3" t="str">
        <f>VLOOKUP(B9,'Members Data'!$A$3:$F$365,2,FALSE)</f>
        <v>Tilly White</v>
      </c>
      <c r="D9" s="3">
        <f>VLOOKUP(B9,'Members Data'!$A$3:$F$365,3,FALSE)</f>
        <v>110</v>
      </c>
      <c r="E9" s="3" t="str">
        <f>VLOOKUP(B9,'Members Data'!$A$3:$F$365,4,FALSE)</f>
        <v>Bassett little miss moonstone</v>
      </c>
      <c r="F9" s="3" t="str">
        <f t="shared" si="0"/>
        <v>J</v>
      </c>
      <c r="G9" s="3">
        <v>3</v>
      </c>
      <c r="H9" s="3"/>
      <c r="I9" s="3"/>
      <c r="J9" s="3"/>
      <c r="K9" s="3"/>
      <c r="L9" s="3"/>
    </row>
    <row r="10" spans="1:12" x14ac:dyDescent="0.3">
      <c r="A10" s="81"/>
      <c r="B10" s="3" t="s">
        <v>649</v>
      </c>
      <c r="C10" s="3" t="str">
        <f>VLOOKUP(B10,'Members Data'!$A$3:$F$365,2,FALSE)</f>
        <v>Jenna Davies</v>
      </c>
      <c r="D10" s="3">
        <f>VLOOKUP(B10,'Members Data'!$A$3:$F$365,3,FALSE)</f>
        <v>142</v>
      </c>
      <c r="E10" s="3" t="str">
        <f>VLOOKUP(B10,'Members Data'!$A$3:$F$365,4,FALSE)</f>
        <v>Eternal Flame</v>
      </c>
      <c r="F10" s="3" t="str">
        <f t="shared" si="0"/>
        <v>s</v>
      </c>
      <c r="G10" s="3"/>
      <c r="H10" s="3">
        <v>4</v>
      </c>
      <c r="I10" s="3"/>
      <c r="J10" s="3"/>
      <c r="K10" s="3"/>
      <c r="L10" s="3"/>
    </row>
    <row r="11" spans="1:12" x14ac:dyDescent="0.3">
      <c r="A11" s="81"/>
      <c r="B11" s="3"/>
      <c r="C11" s="3" t="e">
        <f>VLOOKUP(B11,'Members Data'!$A$3:$F$365,2,FALSE)</f>
        <v>#N/A</v>
      </c>
      <c r="D11" s="3" t="e">
        <f>VLOOKUP(B11,'Members Data'!$A$3:$F$365,3,FALSE)</f>
        <v>#N/A</v>
      </c>
      <c r="E11" s="3" t="e">
        <f>VLOOKUP(B11,'Members Data'!$A$3:$F$365,4,FALSE)</f>
        <v>#N/A</v>
      </c>
      <c r="F11" s="3" t="str">
        <f t="shared" si="0"/>
        <v/>
      </c>
      <c r="G11" s="3"/>
      <c r="H11" s="3"/>
      <c r="I11" s="3"/>
      <c r="J11" s="3"/>
      <c r="K11" s="3"/>
      <c r="L11" s="3"/>
    </row>
    <row r="12" spans="1:12" x14ac:dyDescent="0.3">
      <c r="A12" s="81"/>
      <c r="B12" s="3"/>
      <c r="C12" s="3" t="e">
        <f>VLOOKUP(B12,'Members Data'!$A$3:$F$365,2,FALSE)</f>
        <v>#N/A</v>
      </c>
      <c r="D12" s="3" t="e">
        <f>VLOOKUP(B12,'Members Data'!$A$3:$F$365,3,FALSE)</f>
        <v>#N/A</v>
      </c>
      <c r="E12" s="3" t="e">
        <f>VLOOKUP(B12,'Members Data'!$A$3:$F$365,4,FALSE)</f>
        <v>#N/A</v>
      </c>
      <c r="F12" s="3" t="str">
        <f t="shared" si="0"/>
        <v/>
      </c>
      <c r="G12" s="3"/>
      <c r="H12" s="3"/>
      <c r="I12" s="3"/>
      <c r="J12" s="3"/>
      <c r="K12" s="3"/>
      <c r="L12" s="3"/>
    </row>
    <row r="13" spans="1:12" x14ac:dyDescent="0.3">
      <c r="A13" s="81"/>
      <c r="B13" s="3"/>
      <c r="C13" s="3" t="e">
        <f>VLOOKUP(B13,'Members Data'!$A$3:$F$365,2,FALSE)</f>
        <v>#N/A</v>
      </c>
      <c r="D13" s="3" t="e">
        <f>VLOOKUP(B13,'Members Data'!$A$3:$F$365,3,FALSE)</f>
        <v>#N/A</v>
      </c>
      <c r="E13" s="3" t="e">
        <f>VLOOKUP(B13,'Members Data'!$A$3:$F$365,4,FALSE)</f>
        <v>#N/A</v>
      </c>
      <c r="F13" s="3" t="str">
        <f t="shared" si="0"/>
        <v/>
      </c>
      <c r="G13" s="3"/>
      <c r="H13" s="3"/>
      <c r="I13" s="3"/>
      <c r="J13" s="3"/>
      <c r="K13" s="3"/>
      <c r="L13" s="3"/>
    </row>
    <row r="14" spans="1:12" x14ac:dyDescent="0.3">
      <c r="A14" s="81"/>
      <c r="B14" s="3"/>
      <c r="C14" s="3" t="e">
        <f>VLOOKUP(B14,'Members Data'!$A$3:$F$365,2,FALSE)</f>
        <v>#N/A</v>
      </c>
      <c r="D14" s="3" t="e">
        <f>VLOOKUP(B14,'Members Data'!$A$3:$F$365,3,FALSE)</f>
        <v>#N/A</v>
      </c>
      <c r="E14" s="3" t="e">
        <f>VLOOKUP(B14,'Members Data'!$A$3:$F$365,4,FALSE)</f>
        <v>#N/A</v>
      </c>
      <c r="F14" s="3" t="str">
        <f t="shared" si="0"/>
        <v/>
      </c>
      <c r="G14" s="3"/>
      <c r="H14" s="3"/>
      <c r="I14" s="3"/>
      <c r="J14" s="3"/>
      <c r="K14" s="3"/>
      <c r="L14" s="3"/>
    </row>
    <row r="15" spans="1:12" x14ac:dyDescent="0.3">
      <c r="A15" s="81"/>
      <c r="B15" s="3"/>
      <c r="C15" s="3" t="e">
        <f>VLOOKUP(B15,'Members Data'!$A$3:$F$365,2,FALSE)</f>
        <v>#N/A</v>
      </c>
      <c r="D15" s="3" t="e">
        <f>VLOOKUP(B15,'Members Data'!$A$3:$F$365,3,FALSE)</f>
        <v>#N/A</v>
      </c>
      <c r="E15" s="3" t="e">
        <f>VLOOKUP(B15,'Members Data'!$A$3:$F$365,4,FALSE)</f>
        <v>#N/A</v>
      </c>
      <c r="F15" s="3" t="str">
        <f t="shared" si="0"/>
        <v/>
      </c>
      <c r="G15" s="3"/>
      <c r="H15" s="3"/>
      <c r="I15" s="3"/>
      <c r="J15" s="3"/>
      <c r="K15" s="3"/>
      <c r="L15" s="3"/>
    </row>
    <row r="16" spans="1:12" x14ac:dyDescent="0.3">
      <c r="A16" s="81"/>
      <c r="B16" s="3"/>
      <c r="C16" s="3" t="e">
        <f>VLOOKUP(B16,'Members Data'!$A$3:$F$365,2,FALSE)</f>
        <v>#N/A</v>
      </c>
      <c r="D16" s="3" t="e">
        <f>VLOOKUP(B16,'Members Data'!$A$3:$F$365,3,FALSE)</f>
        <v>#N/A</v>
      </c>
      <c r="E16" s="3" t="e">
        <f>VLOOKUP(B16,'Members Data'!$A$3:$F$365,4,FALSE)</f>
        <v>#N/A</v>
      </c>
      <c r="F16" s="3" t="str">
        <f t="shared" si="0"/>
        <v/>
      </c>
      <c r="G16" s="3"/>
      <c r="H16" s="3"/>
      <c r="I16" s="3"/>
      <c r="J16" s="3"/>
      <c r="K16" s="3"/>
      <c r="L16" s="3"/>
    </row>
    <row r="17" spans="1:12" x14ac:dyDescent="0.3">
      <c r="A17" s="81"/>
      <c r="B17" s="3"/>
      <c r="C17" s="3" t="e">
        <f>VLOOKUP(B17,'Members Data'!$A$3:$F$365,2,FALSE)</f>
        <v>#N/A</v>
      </c>
      <c r="D17" s="3" t="e">
        <f>VLOOKUP(B17,'Members Data'!$A$3:$F$365,3,FALSE)</f>
        <v>#N/A</v>
      </c>
      <c r="E17" s="3" t="e">
        <f>VLOOKUP(B17,'Members Data'!$A$3:$F$365,4,FALSE)</f>
        <v>#N/A</v>
      </c>
      <c r="F17" s="3" t="str">
        <f t="shared" si="0"/>
        <v/>
      </c>
      <c r="G17" s="3"/>
      <c r="H17" s="3"/>
      <c r="I17" s="3"/>
      <c r="J17" s="3"/>
      <c r="K17" s="3"/>
      <c r="L17" s="3"/>
    </row>
    <row r="18" spans="1:12" x14ac:dyDescent="0.3">
      <c r="A18" s="81"/>
      <c r="B18" s="3"/>
      <c r="C18" s="3" t="e">
        <f>VLOOKUP(B18,'Members Data'!$A$3:$F$365,2,FALSE)</f>
        <v>#N/A</v>
      </c>
      <c r="D18" s="3" t="e">
        <f>VLOOKUP(B18,'Members Data'!$A$3:$F$365,3,FALSE)</f>
        <v>#N/A</v>
      </c>
      <c r="E18" s="3" t="e">
        <f>VLOOKUP(B18,'Members Data'!$A$3:$F$365,4,FALSE)</f>
        <v>#N/A</v>
      </c>
      <c r="F18" s="3" t="str">
        <f t="shared" si="0"/>
        <v/>
      </c>
      <c r="G18" s="3"/>
      <c r="H18" s="3"/>
      <c r="I18" s="3"/>
      <c r="J18" s="3"/>
      <c r="K18" s="3"/>
      <c r="L18" s="3"/>
    </row>
    <row r="19" spans="1:12" x14ac:dyDescent="0.3">
      <c r="A19" s="81"/>
      <c r="B19" s="3"/>
      <c r="C19" s="3" t="e">
        <f>VLOOKUP(B19,'Members Data'!$A$3:$F$365,2,FALSE)</f>
        <v>#N/A</v>
      </c>
      <c r="D19" s="3" t="e">
        <f>VLOOKUP(B19,'Members Data'!$A$3:$F$365,3,FALSE)</f>
        <v>#N/A</v>
      </c>
      <c r="E19" s="3" t="e">
        <f>VLOOKUP(B19,'Members Data'!$A$3:$F$365,4,FALSE)</f>
        <v>#N/A</v>
      </c>
      <c r="F19" s="3" t="str">
        <f t="shared" si="0"/>
        <v/>
      </c>
      <c r="G19" s="3"/>
      <c r="H19" s="3"/>
      <c r="I19" s="3"/>
      <c r="J19" s="3"/>
      <c r="K19" s="3"/>
      <c r="L19" s="3"/>
    </row>
    <row r="20" spans="1:12" x14ac:dyDescent="0.3">
      <c r="A20" s="81"/>
      <c r="B20" s="3"/>
      <c r="C20" s="3" t="e">
        <f>VLOOKUP(B20,'Members Data'!$A$3:$F$365,2,FALSE)</f>
        <v>#N/A</v>
      </c>
      <c r="D20" s="3" t="e">
        <f>VLOOKUP(B20,'Members Data'!$A$3:$F$365,3,FALSE)</f>
        <v>#N/A</v>
      </c>
      <c r="E20" s="3" t="e">
        <f>VLOOKUP(B20,'Members Data'!$A$3:$F$365,4,FALSE)</f>
        <v>#N/A</v>
      </c>
      <c r="F20" s="3" t="str">
        <f t="shared" si="0"/>
        <v/>
      </c>
      <c r="G20" s="3"/>
      <c r="H20" s="3"/>
      <c r="I20" s="3"/>
      <c r="J20" s="3"/>
      <c r="K20" s="3"/>
      <c r="L20" s="3"/>
    </row>
    <row r="21" spans="1:12" x14ac:dyDescent="0.3">
      <c r="A21" s="81"/>
      <c r="B21" s="3"/>
      <c r="C21" s="3" t="e">
        <f>VLOOKUP(B21,'Members Data'!$A$3:$F$365,2,FALSE)</f>
        <v>#N/A</v>
      </c>
      <c r="D21" s="3" t="e">
        <f>VLOOKUP(B21,'Members Data'!$A$3:$F$365,3,FALSE)</f>
        <v>#N/A</v>
      </c>
      <c r="E21" s="3" t="e">
        <f>VLOOKUP(B21,'Members Data'!$A$3:$F$365,4,FALSE)</f>
        <v>#N/A</v>
      </c>
      <c r="F21" s="3" t="str">
        <f t="shared" si="0"/>
        <v/>
      </c>
      <c r="G21" s="3"/>
      <c r="H21" s="3"/>
      <c r="I21" s="3"/>
      <c r="J21" s="3"/>
      <c r="K21" s="3"/>
      <c r="L21" s="3"/>
    </row>
    <row r="22" spans="1:12" x14ac:dyDescent="0.3">
      <c r="A22" s="81"/>
      <c r="B22" s="3"/>
      <c r="C22" s="3" t="e">
        <f>VLOOKUP(B22,'Members Data'!$A$3:$F$365,2,FALSE)</f>
        <v>#N/A</v>
      </c>
      <c r="D22" s="3" t="e">
        <f>VLOOKUP(B22,'Members Data'!$A$3:$F$365,3,FALSE)</f>
        <v>#N/A</v>
      </c>
      <c r="E22" s="3" t="e">
        <f>VLOOKUP(B22,'Members Data'!$A$3:$F$365,4,FALSE)</f>
        <v>#N/A</v>
      </c>
      <c r="F22" s="3" t="str">
        <f t="shared" si="0"/>
        <v/>
      </c>
      <c r="G22" s="3"/>
      <c r="H22" s="3"/>
      <c r="I22" s="3"/>
      <c r="J22" s="3"/>
      <c r="K22" s="3"/>
      <c r="L22" s="3"/>
    </row>
    <row r="23" spans="1:12" x14ac:dyDescent="0.3">
      <c r="A23" s="81"/>
      <c r="B23" s="3"/>
      <c r="C23" s="3" t="e">
        <f>VLOOKUP(B23,'Members Data'!$A$3:$F$365,2,FALSE)</f>
        <v>#N/A</v>
      </c>
      <c r="D23" s="3" t="e">
        <f>VLOOKUP(B23,'Members Data'!$A$3:$F$365,3,FALSE)</f>
        <v>#N/A</v>
      </c>
      <c r="E23" s="3" t="e">
        <f>VLOOKUP(B23,'Members Data'!$A$3:$F$365,4,FALSE)</f>
        <v>#N/A</v>
      </c>
      <c r="F23" s="3" t="str">
        <f t="shared" si="0"/>
        <v/>
      </c>
      <c r="G23" s="3"/>
      <c r="H23" s="3"/>
      <c r="I23" s="3"/>
      <c r="J23" s="3"/>
      <c r="K23" s="3"/>
      <c r="L23" s="3"/>
    </row>
    <row r="24" spans="1:12" x14ac:dyDescent="0.3">
      <c r="A24" s="81"/>
      <c r="B24" s="3"/>
      <c r="C24" s="3" t="e">
        <f>VLOOKUP(B24,'Members Data'!$A$3:$F$365,2,FALSE)</f>
        <v>#N/A</v>
      </c>
      <c r="D24" s="3" t="e">
        <f>VLOOKUP(B24,'Members Data'!$A$3:$F$365,3,FALSE)</f>
        <v>#N/A</v>
      </c>
      <c r="E24" s="3" t="e">
        <f>VLOOKUP(B24,'Members Data'!$A$3:$F$365,4,FALSE)</f>
        <v>#N/A</v>
      </c>
      <c r="F24" s="3" t="str">
        <f t="shared" si="0"/>
        <v/>
      </c>
      <c r="G24" s="3"/>
      <c r="H24" s="3"/>
      <c r="I24" s="3"/>
      <c r="J24" s="3"/>
      <c r="K24" s="3"/>
      <c r="L24" s="3"/>
    </row>
    <row r="25" spans="1:12" x14ac:dyDescent="0.3">
      <c r="A25" s="82"/>
      <c r="B25" s="3"/>
      <c r="C25" s="3" t="e">
        <f>VLOOKUP(B25,'Members Data'!$A$3:$F$365,2,FALSE)</f>
        <v>#N/A</v>
      </c>
      <c r="D25" s="3" t="e">
        <f>VLOOKUP(B25,'Members Data'!$A$3:$F$365,3,FALSE)</f>
        <v>#N/A</v>
      </c>
      <c r="E25" s="3" t="e">
        <f>VLOOKUP(B25,'Members Data'!$A$3:$F$365,4,FALSE)</f>
        <v>#N/A</v>
      </c>
      <c r="F25" s="3" t="str">
        <f t="shared" si="0"/>
        <v/>
      </c>
      <c r="G25" s="3"/>
      <c r="H25" s="3"/>
      <c r="I25" s="3"/>
      <c r="J25" s="3"/>
      <c r="K25" s="3"/>
      <c r="L25" s="3"/>
    </row>
    <row r="26" spans="1:12" x14ac:dyDescent="0.3">
      <c r="A26" s="29"/>
      <c r="B26" s="30"/>
      <c r="C26" s="30"/>
      <c r="D26" s="30"/>
      <c r="E26" s="30"/>
      <c r="F26" s="3" t="str">
        <f t="shared" si="0"/>
        <v/>
      </c>
      <c r="G26" s="30"/>
      <c r="H26" s="30"/>
      <c r="I26" s="30"/>
      <c r="J26" s="30"/>
      <c r="K26" s="30"/>
      <c r="L26" s="30"/>
    </row>
    <row r="27" spans="1:12" x14ac:dyDescent="0.3">
      <c r="A27" s="80" t="s">
        <v>54</v>
      </c>
      <c r="B27" s="3" t="s">
        <v>443</v>
      </c>
      <c r="C27" s="3" t="str">
        <f>VLOOKUP(B27,'Members Data'!$A$3:$F$365,2,FALSE)</f>
        <v>Tilly Unsworth</v>
      </c>
      <c r="D27" s="3">
        <f>VLOOKUP(B27,'Members Data'!$A$3:$F$365,3,FALSE)</f>
        <v>100</v>
      </c>
      <c r="E27" s="3" t="str">
        <f>VLOOKUP(B27,'Members Data'!$A$3:$F$365,4,FALSE)</f>
        <v>Sangwyn Jethro</v>
      </c>
      <c r="F27" s="3" t="str">
        <f t="shared" si="0"/>
        <v>I</v>
      </c>
      <c r="G27" s="3">
        <v>7</v>
      </c>
      <c r="H27" s="3">
        <v>7</v>
      </c>
      <c r="I27" s="3">
        <v>7</v>
      </c>
      <c r="J27" s="3">
        <v>6</v>
      </c>
      <c r="K27" s="3">
        <v>14</v>
      </c>
      <c r="L27" s="3"/>
    </row>
    <row r="28" spans="1:12" x14ac:dyDescent="0.3">
      <c r="A28" s="81"/>
      <c r="B28" s="3" t="s">
        <v>515</v>
      </c>
      <c r="C28" s="3" t="str">
        <f>VLOOKUP(B28,'Members Data'!$A$3:$F$365,2,FALSE)</f>
        <v>Adriana Wade</v>
      </c>
      <c r="D28" s="3">
        <f>VLOOKUP(B28,'Members Data'!$A$3:$F$365,3,FALSE)</f>
        <v>119</v>
      </c>
      <c r="E28" s="3" t="str">
        <f>VLOOKUP(B28,'Members Data'!$A$3:$F$365,4,FALSE)</f>
        <v>Knockbridge Smouldering</v>
      </c>
      <c r="F28" s="3" t="str">
        <f t="shared" si="0"/>
        <v>J</v>
      </c>
      <c r="G28" s="3">
        <v>6</v>
      </c>
      <c r="H28" s="3">
        <v>6</v>
      </c>
      <c r="I28" s="3">
        <v>4</v>
      </c>
      <c r="J28" s="3">
        <v>7</v>
      </c>
      <c r="K28" s="3">
        <v>10</v>
      </c>
      <c r="L28" s="3"/>
    </row>
    <row r="29" spans="1:12" x14ac:dyDescent="0.3">
      <c r="A29" s="81"/>
      <c r="B29" s="3" t="s">
        <v>175</v>
      </c>
      <c r="C29" s="3" t="str">
        <f>VLOOKUP(B29,'Members Data'!$A$3:$F$365,2,FALSE)</f>
        <v>Darcy Donnelly</v>
      </c>
      <c r="D29" s="3">
        <f>VLOOKUP(B29,'Members Data'!$A$3:$F$365,3,FALSE)</f>
        <v>24</v>
      </c>
      <c r="E29" s="3" t="str">
        <f>VLOOKUP(B29,'Members Data'!$A$3:$F$365,4,FALSE)</f>
        <v>Richvale Springtime Penny</v>
      </c>
      <c r="F29" s="3" t="str">
        <f t="shared" si="0"/>
        <v>J</v>
      </c>
      <c r="G29" s="3">
        <v>5</v>
      </c>
      <c r="H29" s="3"/>
      <c r="I29" s="3">
        <v>3</v>
      </c>
      <c r="J29" s="3"/>
      <c r="K29" s="3"/>
      <c r="L29" s="3"/>
    </row>
    <row r="30" spans="1:12" x14ac:dyDescent="0.3">
      <c r="A30" s="81"/>
      <c r="B30" s="3" t="s">
        <v>365</v>
      </c>
      <c r="C30" s="3" t="str">
        <f>VLOOKUP(B30,'Members Data'!$A$3:$F$365,2,FALSE)</f>
        <v>Bestsie Neale</v>
      </c>
      <c r="D30" s="3">
        <f>VLOOKUP(B30,'Members Data'!$A$3:$F$365,3,FALSE)</f>
        <v>80</v>
      </c>
      <c r="E30" s="3" t="str">
        <f>VLOOKUP(B30,'Members Data'!$A$3:$F$365,4,FALSE)</f>
        <v>Dowlesbrook Black Jack</v>
      </c>
      <c r="F30" s="3" t="str">
        <f t="shared" si="0"/>
        <v>I</v>
      </c>
      <c r="G30" s="3">
        <v>4</v>
      </c>
      <c r="H30" s="3">
        <v>5</v>
      </c>
      <c r="I30" s="3"/>
      <c r="J30" s="3"/>
      <c r="K30" s="3"/>
      <c r="L30" s="3"/>
    </row>
    <row r="31" spans="1:12" x14ac:dyDescent="0.3">
      <c r="A31" s="81"/>
      <c r="B31" s="3" t="s">
        <v>441</v>
      </c>
      <c r="C31" s="3" t="str">
        <f>VLOOKUP(B31,'Members Data'!$A$3:$F$365,2,FALSE)</f>
        <v>Charlotte Whiteside</v>
      </c>
      <c r="D31" s="3">
        <f>VLOOKUP(B31,'Members Data'!$A$3:$F$365,3,FALSE)</f>
        <v>99</v>
      </c>
      <c r="E31" s="3" t="str">
        <f>VLOOKUP(B31,'Members Data'!$A$3:$F$365,4,FALSE)</f>
        <v>Lucky Charm Lenny</v>
      </c>
      <c r="F31" s="3" t="str">
        <f t="shared" si="0"/>
        <v>J</v>
      </c>
      <c r="G31" s="3">
        <v>3</v>
      </c>
      <c r="H31" s="3">
        <v>2</v>
      </c>
      <c r="I31" s="3">
        <v>6</v>
      </c>
      <c r="J31" s="3">
        <v>4</v>
      </c>
      <c r="K31" s="3">
        <v>8</v>
      </c>
      <c r="L31" s="3"/>
    </row>
    <row r="32" spans="1:12" x14ac:dyDescent="0.3">
      <c r="A32" s="81"/>
      <c r="B32" s="3" t="s">
        <v>493</v>
      </c>
      <c r="C32" s="3" t="str">
        <f>VLOOKUP(B32,'Members Data'!$A$3:$F$365,2,FALSE)</f>
        <v>Abigail Atherton</v>
      </c>
      <c r="D32" s="3">
        <f>VLOOKUP(B32,'Members Data'!$A$3:$F$365,3,FALSE)</f>
        <v>114</v>
      </c>
      <c r="E32" s="3" t="str">
        <f>VLOOKUP(B32,'Members Data'!$A$3:$F$365,4,FALSE)</f>
        <v>Battlestown Siskins Dream</v>
      </c>
      <c r="F32" s="3" t="str">
        <f t="shared" si="0"/>
        <v>I</v>
      </c>
      <c r="G32" s="3">
        <v>2</v>
      </c>
      <c r="H32" s="3"/>
      <c r="I32" s="3">
        <v>5</v>
      </c>
      <c r="J32" s="3"/>
      <c r="K32" s="3"/>
      <c r="L32" s="3"/>
    </row>
    <row r="33" spans="1:12" x14ac:dyDescent="0.3">
      <c r="A33" s="81"/>
      <c r="B33" s="3" t="s">
        <v>182</v>
      </c>
      <c r="C33" s="3" t="str">
        <f>VLOOKUP(B33,'Members Data'!$A$3:$F$365,2,FALSE)</f>
        <v>Isabella Dobson</v>
      </c>
      <c r="D33" s="3">
        <f>VLOOKUP(B33,'Members Data'!$A$3:$F$365,3,FALSE)</f>
        <v>26</v>
      </c>
      <c r="E33" s="3" t="str">
        <f>VLOOKUP(B33,'Members Data'!$A$3:$F$365,4,FALSE)</f>
        <v>Cheshmere Rustic Romeo</v>
      </c>
      <c r="F33" s="3" t="str">
        <f t="shared" si="0"/>
        <v>J</v>
      </c>
      <c r="G33" s="3">
        <v>1</v>
      </c>
      <c r="H33" s="3">
        <v>4</v>
      </c>
      <c r="I33" s="3"/>
      <c r="J33" s="3"/>
      <c r="K33" s="3"/>
      <c r="L33" s="3"/>
    </row>
    <row r="34" spans="1:12" x14ac:dyDescent="0.3">
      <c r="A34" s="81"/>
      <c r="B34" s="3" t="s">
        <v>330</v>
      </c>
      <c r="C34" s="3" t="str">
        <f>VLOOKUP(B34,'Members Data'!$A$3:$F$365,2,FALSE)</f>
        <v>Alexia Sloane</v>
      </c>
      <c r="D34" s="3">
        <f>VLOOKUP(B34,'Members Data'!$A$3:$F$365,3,FALSE)</f>
        <v>69</v>
      </c>
      <c r="E34" s="3" t="str">
        <f>VLOOKUP(B34,'Members Data'!$A$3:$F$365,4,FALSE)</f>
        <v>Pria</v>
      </c>
      <c r="F34" s="3" t="str">
        <f t="shared" si="0"/>
        <v>I</v>
      </c>
      <c r="G34" s="3">
        <v>1</v>
      </c>
      <c r="H34" s="3"/>
      <c r="I34" s="3">
        <v>2</v>
      </c>
      <c r="J34" s="3">
        <v>5</v>
      </c>
      <c r="K34" s="3">
        <v>12</v>
      </c>
      <c r="L34" s="3"/>
    </row>
    <row r="35" spans="1:12" x14ac:dyDescent="0.3">
      <c r="A35" s="81"/>
      <c r="B35" s="3"/>
      <c r="C35" s="3" t="e">
        <f>VLOOKUP(B35,'Members Data'!$A$3:$F$365,2,FALSE)</f>
        <v>#N/A</v>
      </c>
      <c r="D35" s="3" t="e">
        <f>VLOOKUP(B35,'Members Data'!$A$3:$F$365,3,FALSE)</f>
        <v>#N/A</v>
      </c>
      <c r="E35" s="3" t="e">
        <f>VLOOKUP(B35,'Members Data'!$A$3:$F$365,4,FALSE)</f>
        <v>#N/A</v>
      </c>
      <c r="F35" s="3" t="str">
        <f t="shared" si="0"/>
        <v/>
      </c>
      <c r="G35" s="3"/>
      <c r="H35" s="3"/>
      <c r="I35" s="3"/>
      <c r="J35" s="3"/>
      <c r="K35" s="3"/>
      <c r="L35" s="3"/>
    </row>
    <row r="36" spans="1:12" x14ac:dyDescent="0.3">
      <c r="A36" s="81"/>
      <c r="B36" s="3"/>
      <c r="C36" s="3" t="e">
        <f>VLOOKUP(B36,'Members Data'!$A$3:$F$365,2,FALSE)</f>
        <v>#N/A</v>
      </c>
      <c r="D36" s="3" t="e">
        <f>VLOOKUP(B36,'Members Data'!$A$3:$F$365,3,FALSE)</f>
        <v>#N/A</v>
      </c>
      <c r="E36" s="3" t="e">
        <f>VLOOKUP(B36,'Members Data'!$A$3:$F$365,4,FALSE)</f>
        <v>#N/A</v>
      </c>
      <c r="F36" s="3" t="str">
        <f t="shared" si="0"/>
        <v/>
      </c>
      <c r="G36" s="3"/>
      <c r="H36" s="3"/>
      <c r="I36" s="3"/>
      <c r="J36" s="3"/>
      <c r="K36" s="3"/>
      <c r="L36" s="3"/>
    </row>
    <row r="37" spans="1:12" x14ac:dyDescent="0.3">
      <c r="A37" s="81"/>
      <c r="B37" s="3"/>
      <c r="C37" s="3" t="e">
        <f>VLOOKUP(B37,'Members Data'!$A$3:$F$365,2,FALSE)</f>
        <v>#N/A</v>
      </c>
      <c r="D37" s="3" t="e">
        <f>VLOOKUP(B37,'Members Data'!$A$3:$F$365,3,FALSE)</f>
        <v>#N/A</v>
      </c>
      <c r="E37" s="3" t="e">
        <f>VLOOKUP(B37,'Members Data'!$A$3:$F$365,4,FALSE)</f>
        <v>#N/A</v>
      </c>
      <c r="F37" s="3" t="str">
        <f t="shared" si="0"/>
        <v/>
      </c>
      <c r="G37" s="3"/>
      <c r="H37" s="3"/>
      <c r="I37" s="3"/>
      <c r="J37" s="3"/>
      <c r="K37" s="3"/>
      <c r="L37" s="3"/>
    </row>
    <row r="38" spans="1:12" x14ac:dyDescent="0.3">
      <c r="A38" s="81"/>
      <c r="B38" s="3"/>
      <c r="C38" s="3" t="e">
        <f>VLOOKUP(B38,'Members Data'!$A$3:$F$365,2,FALSE)</f>
        <v>#N/A</v>
      </c>
      <c r="D38" s="3" t="e">
        <f>VLOOKUP(B38,'Members Data'!$A$3:$F$365,3,FALSE)</f>
        <v>#N/A</v>
      </c>
      <c r="E38" s="3" t="e">
        <f>VLOOKUP(B38,'Members Data'!$A$3:$F$365,4,FALSE)</f>
        <v>#N/A</v>
      </c>
      <c r="F38" s="3" t="str">
        <f t="shared" si="0"/>
        <v/>
      </c>
      <c r="G38" s="3"/>
      <c r="H38" s="3"/>
      <c r="I38" s="3"/>
      <c r="J38" s="3"/>
      <c r="K38" s="3"/>
      <c r="L38" s="3"/>
    </row>
    <row r="39" spans="1:12" x14ac:dyDescent="0.3">
      <c r="A39" s="81"/>
      <c r="B39" s="3"/>
      <c r="C39" s="3" t="e">
        <f>VLOOKUP(B39,'Members Data'!$A$3:$F$365,2,FALSE)</f>
        <v>#N/A</v>
      </c>
      <c r="D39" s="3" t="e">
        <f>VLOOKUP(B39,'Members Data'!$A$3:$F$365,3,FALSE)</f>
        <v>#N/A</v>
      </c>
      <c r="E39" s="3" t="e">
        <f>VLOOKUP(B39,'Members Data'!$A$3:$F$365,4,FALSE)</f>
        <v>#N/A</v>
      </c>
      <c r="F39" s="3" t="str">
        <f t="shared" si="0"/>
        <v/>
      </c>
      <c r="G39" s="3"/>
      <c r="H39" s="3"/>
      <c r="I39" s="3"/>
      <c r="J39" s="3"/>
      <c r="K39" s="3"/>
      <c r="L39" s="3"/>
    </row>
    <row r="40" spans="1:12" x14ac:dyDescent="0.3">
      <c r="A40" s="81"/>
      <c r="B40" s="3"/>
      <c r="C40" s="3" t="e">
        <f>VLOOKUP(B40,'Members Data'!$A$3:$F$365,2,FALSE)</f>
        <v>#N/A</v>
      </c>
      <c r="D40" s="3" t="e">
        <f>VLOOKUP(B40,'Members Data'!$A$3:$F$365,3,FALSE)</f>
        <v>#N/A</v>
      </c>
      <c r="E40" s="3" t="e">
        <f>VLOOKUP(B40,'Members Data'!$A$3:$F$365,4,FALSE)</f>
        <v>#N/A</v>
      </c>
      <c r="F40" s="3" t="str">
        <f t="shared" si="0"/>
        <v/>
      </c>
      <c r="G40" s="3"/>
      <c r="H40" s="3"/>
      <c r="I40" s="3"/>
      <c r="J40" s="3"/>
      <c r="K40" s="3"/>
      <c r="L40" s="3"/>
    </row>
    <row r="41" spans="1:12" x14ac:dyDescent="0.3">
      <c r="A41" s="81"/>
      <c r="B41" s="3"/>
      <c r="C41" s="3" t="e">
        <f>VLOOKUP(B41,'Members Data'!$A$3:$F$365,2,FALSE)</f>
        <v>#N/A</v>
      </c>
      <c r="D41" s="3" t="e">
        <f>VLOOKUP(B41,'Members Data'!$A$3:$F$365,3,FALSE)</f>
        <v>#N/A</v>
      </c>
      <c r="E41" s="3" t="e">
        <f>VLOOKUP(B41,'Members Data'!$A$3:$F$365,4,FALSE)</f>
        <v>#N/A</v>
      </c>
      <c r="F41" s="3" t="str">
        <f t="shared" si="0"/>
        <v/>
      </c>
      <c r="G41" s="3"/>
      <c r="H41" s="3"/>
      <c r="I41" s="3"/>
      <c r="J41" s="3"/>
      <c r="K41" s="3"/>
      <c r="L41" s="3"/>
    </row>
    <row r="42" spans="1:12" x14ac:dyDescent="0.3">
      <c r="A42" s="81"/>
      <c r="B42" s="3"/>
      <c r="C42" s="3" t="e">
        <f>VLOOKUP(B42,'Members Data'!$A$3:$F$365,2,FALSE)</f>
        <v>#N/A</v>
      </c>
      <c r="D42" s="3" t="e">
        <f>VLOOKUP(B42,'Members Data'!$A$3:$F$365,3,FALSE)</f>
        <v>#N/A</v>
      </c>
      <c r="E42" s="3" t="e">
        <f>VLOOKUP(B42,'Members Data'!$A$3:$F$365,4,FALSE)</f>
        <v>#N/A</v>
      </c>
      <c r="F42" s="3" t="str">
        <f t="shared" si="0"/>
        <v/>
      </c>
      <c r="G42" s="3"/>
      <c r="H42" s="3"/>
      <c r="I42" s="3"/>
      <c r="J42" s="3"/>
      <c r="K42" s="3"/>
      <c r="L42" s="3"/>
    </row>
    <row r="43" spans="1:12" x14ac:dyDescent="0.3">
      <c r="A43" s="81"/>
      <c r="B43" s="3"/>
      <c r="C43" s="3" t="e">
        <f>VLOOKUP(B43,'Members Data'!$A$3:$F$365,2,FALSE)</f>
        <v>#N/A</v>
      </c>
      <c r="D43" s="3" t="e">
        <f>VLOOKUP(B43,'Members Data'!$A$3:$F$365,3,FALSE)</f>
        <v>#N/A</v>
      </c>
      <c r="E43" s="3" t="e">
        <f>VLOOKUP(B43,'Members Data'!$A$3:$F$365,4,FALSE)</f>
        <v>#N/A</v>
      </c>
      <c r="F43" s="3" t="str">
        <f t="shared" si="0"/>
        <v/>
      </c>
      <c r="G43" s="3"/>
      <c r="H43" s="3"/>
      <c r="I43" s="3"/>
      <c r="J43" s="3"/>
      <c r="K43" s="3"/>
      <c r="L43" s="3"/>
    </row>
    <row r="44" spans="1:12" x14ac:dyDescent="0.3">
      <c r="A44" s="81"/>
      <c r="B44" s="3"/>
      <c r="C44" s="3" t="e">
        <f>VLOOKUP(B44,'Members Data'!$A$3:$F$365,2,FALSE)</f>
        <v>#N/A</v>
      </c>
      <c r="D44" s="3" t="e">
        <f>VLOOKUP(B44,'Members Data'!$A$3:$F$365,3,FALSE)</f>
        <v>#N/A</v>
      </c>
      <c r="E44" s="3" t="e">
        <f>VLOOKUP(B44,'Members Data'!$A$3:$F$365,4,FALSE)</f>
        <v>#N/A</v>
      </c>
      <c r="F44" s="3" t="str">
        <f t="shared" si="0"/>
        <v/>
      </c>
      <c r="G44" s="3"/>
      <c r="H44" s="3"/>
      <c r="I44" s="3"/>
      <c r="J44" s="3"/>
      <c r="K44" s="3"/>
      <c r="L44" s="3"/>
    </row>
    <row r="45" spans="1:12" x14ac:dyDescent="0.3">
      <c r="A45" s="81"/>
      <c r="B45" s="3"/>
      <c r="C45" s="3" t="e">
        <f>VLOOKUP(B45,'Members Data'!$A$3:$F$365,2,FALSE)</f>
        <v>#N/A</v>
      </c>
      <c r="D45" s="3" t="e">
        <f>VLOOKUP(B45,'Members Data'!$A$3:$F$365,3,FALSE)</f>
        <v>#N/A</v>
      </c>
      <c r="E45" s="3" t="e">
        <f>VLOOKUP(B45,'Members Data'!$A$3:$F$365,4,FALSE)</f>
        <v>#N/A</v>
      </c>
      <c r="F45" s="3" t="str">
        <f t="shared" si="0"/>
        <v/>
      </c>
      <c r="G45" s="3"/>
      <c r="H45" s="3"/>
      <c r="I45" s="3"/>
      <c r="J45" s="3"/>
      <c r="K45" s="3"/>
      <c r="L45" s="3"/>
    </row>
    <row r="46" spans="1:12" x14ac:dyDescent="0.3">
      <c r="A46" s="81"/>
      <c r="B46" s="3"/>
      <c r="C46" s="3" t="e">
        <f>VLOOKUP(B46,'Members Data'!$A$3:$F$365,2,FALSE)</f>
        <v>#N/A</v>
      </c>
      <c r="D46" s="3" t="e">
        <f>VLOOKUP(B46,'Members Data'!$A$3:$F$365,3,FALSE)</f>
        <v>#N/A</v>
      </c>
      <c r="E46" s="3" t="e">
        <f>VLOOKUP(B46,'Members Data'!$A$3:$F$365,4,FALSE)</f>
        <v>#N/A</v>
      </c>
      <c r="F46" s="3" t="str">
        <f t="shared" si="0"/>
        <v/>
      </c>
      <c r="G46" s="3"/>
      <c r="H46" s="3"/>
      <c r="I46" s="3"/>
      <c r="J46" s="3"/>
      <c r="K46" s="3"/>
      <c r="L46" s="3"/>
    </row>
    <row r="47" spans="1:12" x14ac:dyDescent="0.3">
      <c r="A47" s="81"/>
      <c r="B47" s="3"/>
      <c r="C47" s="3" t="e">
        <f>VLOOKUP(B47,'Members Data'!$A$3:$F$365,2,FALSE)</f>
        <v>#N/A</v>
      </c>
      <c r="D47" s="3" t="e">
        <f>VLOOKUP(B47,'Members Data'!$A$3:$F$365,3,FALSE)</f>
        <v>#N/A</v>
      </c>
      <c r="E47" s="3" t="e">
        <f>VLOOKUP(B47,'Members Data'!$A$3:$F$365,4,FALSE)</f>
        <v>#N/A</v>
      </c>
      <c r="F47" s="3" t="str">
        <f t="shared" si="0"/>
        <v/>
      </c>
      <c r="G47" s="3"/>
      <c r="H47" s="3"/>
      <c r="I47" s="3"/>
      <c r="J47" s="3"/>
      <c r="K47" s="3"/>
      <c r="L47" s="3"/>
    </row>
    <row r="48" spans="1:12" x14ac:dyDescent="0.3">
      <c r="A48" s="81"/>
      <c r="B48" s="3"/>
      <c r="C48" s="3" t="e">
        <f>VLOOKUP(B48,'Members Data'!$A$3:$F$365,2,FALSE)</f>
        <v>#N/A</v>
      </c>
      <c r="D48" s="3" t="e">
        <f>VLOOKUP(B48,'Members Data'!$A$3:$F$365,3,FALSE)</f>
        <v>#N/A</v>
      </c>
      <c r="E48" s="3" t="e">
        <f>VLOOKUP(B48,'Members Data'!$A$3:$F$365,4,FALSE)</f>
        <v>#N/A</v>
      </c>
      <c r="F48" s="3" t="str">
        <f t="shared" si="0"/>
        <v/>
      </c>
      <c r="G48" s="3"/>
      <c r="H48" s="3"/>
      <c r="I48" s="3"/>
      <c r="J48" s="3"/>
      <c r="K48" s="3"/>
      <c r="L48" s="3"/>
    </row>
    <row r="49" spans="1:12" x14ac:dyDescent="0.3">
      <c r="A49" s="82"/>
      <c r="B49" s="3"/>
      <c r="C49" s="3" t="e">
        <f>VLOOKUP(B49,'Members Data'!$A$3:$F$365,2,FALSE)</f>
        <v>#N/A</v>
      </c>
      <c r="D49" s="3" t="e">
        <f>VLOOKUP(B49,'Members Data'!$A$3:$F$365,3,FALSE)</f>
        <v>#N/A</v>
      </c>
      <c r="E49" s="3" t="e">
        <f>VLOOKUP(B49,'Members Data'!$A$3:$F$365,4,FALSE)</f>
        <v>#N/A</v>
      </c>
      <c r="F49" s="3" t="str">
        <f t="shared" si="0"/>
        <v/>
      </c>
      <c r="G49" s="3"/>
      <c r="H49" s="3"/>
      <c r="I49" s="3"/>
      <c r="J49" s="3"/>
      <c r="K49" s="3"/>
      <c r="L49" s="3"/>
    </row>
    <row r="50" spans="1:12" x14ac:dyDescent="0.3">
      <c r="A50" s="14"/>
      <c r="C50" s="1"/>
      <c r="D50" s="1"/>
      <c r="E50" s="1"/>
      <c r="F50" s="3" t="str">
        <f t="shared" si="0"/>
        <v/>
      </c>
    </row>
    <row r="51" spans="1:12" x14ac:dyDescent="0.3">
      <c r="A51" s="55" t="s">
        <v>55</v>
      </c>
      <c r="B51" s="4" t="s">
        <v>103</v>
      </c>
      <c r="C51" s="4" t="str">
        <f>VLOOKUP(B51,'Members Data'!$A$3:$F$365,2,FALSE)</f>
        <v>Jill Talentire</v>
      </c>
      <c r="D51" s="4">
        <f>VLOOKUP(B51,'Members Data'!$A$3:$F$365,3,FALSE)</f>
        <v>3</v>
      </c>
      <c r="E51" s="4" t="str">
        <f>VLOOKUP(B51,'Members Data'!$A$3:$F$365,4,FALSE)</f>
        <v>Ynsense</v>
      </c>
      <c r="F51" s="3" t="str">
        <f t="shared" si="0"/>
        <v>S</v>
      </c>
      <c r="G51" s="4"/>
      <c r="H51" s="4"/>
      <c r="I51" s="4"/>
      <c r="J51" s="4"/>
      <c r="K51" s="4">
        <v>14</v>
      </c>
      <c r="L51" s="4"/>
    </row>
    <row r="52" spans="1:12" x14ac:dyDescent="0.3">
      <c r="A52" s="55"/>
      <c r="B52" s="4"/>
      <c r="C52" s="4" t="e">
        <f>VLOOKUP(B52,'Members Data'!$A$3:$F$365,2,FALSE)</f>
        <v>#N/A</v>
      </c>
      <c r="D52" s="4" t="e">
        <f>VLOOKUP(B52,'Members Data'!$A$3:$F$365,3,FALSE)</f>
        <v>#N/A</v>
      </c>
      <c r="E52" s="4" t="e">
        <f>VLOOKUP(B52,'Members Data'!$A$3:$F$365,4,FALSE)</f>
        <v>#N/A</v>
      </c>
      <c r="F52" s="3" t="str">
        <f t="shared" si="0"/>
        <v/>
      </c>
      <c r="G52" s="4"/>
      <c r="H52" s="4"/>
      <c r="I52" s="4"/>
      <c r="J52" s="4"/>
      <c r="K52" s="4"/>
      <c r="L52" s="4"/>
    </row>
    <row r="53" spans="1:12" x14ac:dyDescent="0.3">
      <c r="A53" s="55"/>
      <c r="B53" s="4"/>
      <c r="C53" s="4" t="e">
        <f>VLOOKUP(B53,'Members Data'!$A$3:$F$365,2,FALSE)</f>
        <v>#N/A</v>
      </c>
      <c r="D53" s="4" t="e">
        <f>VLOOKUP(B53,'Members Data'!$A$3:$F$365,3,FALSE)</f>
        <v>#N/A</v>
      </c>
      <c r="E53" s="4" t="e">
        <f>VLOOKUP(B53,'Members Data'!$A$3:$F$365,4,FALSE)</f>
        <v>#N/A</v>
      </c>
      <c r="F53" s="3" t="str">
        <f t="shared" si="0"/>
        <v/>
      </c>
      <c r="G53" s="4"/>
      <c r="H53" s="4"/>
      <c r="I53" s="4"/>
      <c r="J53" s="4"/>
      <c r="K53" s="4"/>
      <c r="L53" s="4"/>
    </row>
    <row r="54" spans="1:12" x14ac:dyDescent="0.3">
      <c r="A54" s="55"/>
      <c r="B54" s="4"/>
      <c r="C54" s="4" t="e">
        <f>VLOOKUP(B54,'Members Data'!$A$3:$F$365,2,FALSE)</f>
        <v>#N/A</v>
      </c>
      <c r="D54" s="4" t="e">
        <f>VLOOKUP(B54,'Members Data'!$A$3:$F$365,3,FALSE)</f>
        <v>#N/A</v>
      </c>
      <c r="E54" s="4" t="e">
        <f>VLOOKUP(B54,'Members Data'!$A$3:$F$365,4,FALSE)</f>
        <v>#N/A</v>
      </c>
      <c r="F54" s="3" t="str">
        <f t="shared" si="0"/>
        <v/>
      </c>
      <c r="G54" s="4"/>
      <c r="H54" s="4"/>
      <c r="I54" s="4"/>
      <c r="J54" s="4"/>
      <c r="K54" s="4"/>
      <c r="L54" s="4"/>
    </row>
    <row r="55" spans="1:12" x14ac:dyDescent="0.3">
      <c r="A55" s="55"/>
      <c r="B55" s="4"/>
      <c r="C55" s="4" t="e">
        <f>VLOOKUP(B55,'Members Data'!$A$3:$F$365,2,FALSE)</f>
        <v>#N/A</v>
      </c>
      <c r="D55" s="4" t="e">
        <f>VLOOKUP(B55,'Members Data'!$A$3:$F$365,3,FALSE)</f>
        <v>#N/A</v>
      </c>
      <c r="E55" s="4" t="e">
        <f>VLOOKUP(B55,'Members Data'!$A$3:$F$365,4,FALSE)</f>
        <v>#N/A</v>
      </c>
      <c r="F55" s="3" t="str">
        <f t="shared" si="0"/>
        <v/>
      </c>
      <c r="G55" s="4"/>
      <c r="H55" s="4"/>
      <c r="I55" s="4"/>
      <c r="J55" s="4"/>
      <c r="K55" s="4"/>
      <c r="L55" s="4"/>
    </row>
    <row r="56" spans="1:12" x14ac:dyDescent="0.3">
      <c r="A56" s="55"/>
      <c r="B56" s="4"/>
      <c r="C56" s="4" t="e">
        <f>VLOOKUP(B56,'Members Data'!$A$3:$F$365,2,FALSE)</f>
        <v>#N/A</v>
      </c>
      <c r="D56" s="4" t="e">
        <f>VLOOKUP(B56,'Members Data'!$A$3:$F$365,3,FALSE)</f>
        <v>#N/A</v>
      </c>
      <c r="E56" s="4" t="e">
        <f>VLOOKUP(B56,'Members Data'!$A$3:$F$365,4,FALSE)</f>
        <v>#N/A</v>
      </c>
      <c r="F56" s="3" t="str">
        <f t="shared" si="0"/>
        <v/>
      </c>
      <c r="G56" s="4"/>
      <c r="H56" s="4"/>
      <c r="I56" s="4"/>
      <c r="J56" s="4"/>
      <c r="K56" s="4"/>
      <c r="L56" s="4"/>
    </row>
    <row r="57" spans="1:12" x14ac:dyDescent="0.3">
      <c r="A57" s="55"/>
      <c r="B57" s="4"/>
      <c r="C57" s="4" t="e">
        <f>VLOOKUP(B57,'Members Data'!$A$3:$F$365,2,FALSE)</f>
        <v>#N/A</v>
      </c>
      <c r="D57" s="4" t="e">
        <f>VLOOKUP(B57,'Members Data'!$A$3:$F$365,3,FALSE)</f>
        <v>#N/A</v>
      </c>
      <c r="E57" s="4" t="e">
        <f>VLOOKUP(B57,'Members Data'!$A$3:$F$365,4,FALSE)</f>
        <v>#N/A</v>
      </c>
      <c r="F57" s="3" t="str">
        <f t="shared" si="0"/>
        <v/>
      </c>
      <c r="G57" s="4"/>
      <c r="H57" s="4"/>
      <c r="I57" s="4"/>
      <c r="J57" s="4"/>
      <c r="K57" s="4"/>
      <c r="L57" s="4"/>
    </row>
    <row r="58" spans="1:12" x14ac:dyDescent="0.3">
      <c r="A58" s="55"/>
      <c r="B58" s="4"/>
      <c r="C58" s="4" t="e">
        <f>VLOOKUP(B58,'Members Data'!$A$3:$F$365,2,FALSE)</f>
        <v>#N/A</v>
      </c>
      <c r="D58" s="4" t="e">
        <f>VLOOKUP(B58,'Members Data'!$A$3:$F$365,3,FALSE)</f>
        <v>#N/A</v>
      </c>
      <c r="E58" s="4" t="e">
        <f>VLOOKUP(B58,'Members Data'!$A$3:$F$365,4,FALSE)</f>
        <v>#N/A</v>
      </c>
      <c r="F58" s="3" t="str">
        <f t="shared" si="0"/>
        <v/>
      </c>
      <c r="G58" s="4"/>
      <c r="H58" s="4"/>
      <c r="I58" s="4"/>
      <c r="J58" s="4"/>
      <c r="K58" s="4"/>
      <c r="L58" s="4"/>
    </row>
    <row r="59" spans="1:12" x14ac:dyDescent="0.3">
      <c r="A59" s="55"/>
      <c r="B59" s="4"/>
      <c r="C59" s="4" t="e">
        <f>VLOOKUP(B59,'Members Data'!$A$3:$F$365,2,FALSE)</f>
        <v>#N/A</v>
      </c>
      <c r="D59" s="4" t="e">
        <f>VLOOKUP(B59,'Members Data'!$A$3:$F$365,3,FALSE)</f>
        <v>#N/A</v>
      </c>
      <c r="E59" s="4" t="e">
        <f>VLOOKUP(B59,'Members Data'!$A$3:$F$365,4,FALSE)</f>
        <v>#N/A</v>
      </c>
      <c r="F59" s="3" t="str">
        <f t="shared" si="0"/>
        <v/>
      </c>
      <c r="G59" s="4"/>
      <c r="H59" s="4"/>
      <c r="I59" s="4"/>
      <c r="J59" s="4"/>
      <c r="K59" s="4"/>
      <c r="L59" s="4"/>
    </row>
    <row r="60" spans="1:12" x14ac:dyDescent="0.3">
      <c r="A60" s="55"/>
      <c r="B60" s="4"/>
      <c r="C60" s="4" t="e">
        <f>VLOOKUP(B60,'Members Data'!$A$3:$F$365,2,FALSE)</f>
        <v>#N/A</v>
      </c>
      <c r="D60" s="4" t="e">
        <f>VLOOKUP(B60,'Members Data'!$A$3:$F$365,3,FALSE)</f>
        <v>#N/A</v>
      </c>
      <c r="E60" s="4" t="e">
        <f>VLOOKUP(B60,'Members Data'!$A$3:$F$365,4,FALSE)</f>
        <v>#N/A</v>
      </c>
      <c r="F60" s="3" t="str">
        <f t="shared" si="0"/>
        <v/>
      </c>
      <c r="G60" s="4"/>
      <c r="H60" s="4"/>
      <c r="I60" s="4"/>
      <c r="J60" s="4"/>
      <c r="K60" s="4"/>
      <c r="L60" s="4"/>
    </row>
    <row r="61" spans="1:12" x14ac:dyDescent="0.3">
      <c r="A61" s="55"/>
      <c r="B61" s="4"/>
      <c r="C61" s="4" t="e">
        <f>VLOOKUP(B61,'Members Data'!$A$3:$F$365,2,FALSE)</f>
        <v>#N/A</v>
      </c>
      <c r="D61" s="4" t="e">
        <f>VLOOKUP(B61,'Members Data'!$A$3:$F$365,3,FALSE)</f>
        <v>#N/A</v>
      </c>
      <c r="E61" s="4" t="e">
        <f>VLOOKUP(B61,'Members Data'!$A$3:$F$365,4,FALSE)</f>
        <v>#N/A</v>
      </c>
      <c r="F61" s="3" t="str">
        <f t="shared" si="0"/>
        <v/>
      </c>
      <c r="G61" s="4"/>
      <c r="H61" s="4"/>
      <c r="I61" s="4"/>
      <c r="J61" s="4"/>
      <c r="K61" s="4"/>
      <c r="L61" s="4"/>
    </row>
    <row r="62" spans="1:12" x14ac:dyDescent="0.3">
      <c r="A62" s="55"/>
      <c r="B62" s="4"/>
      <c r="C62" s="4" t="e">
        <f>VLOOKUP(B62,'Members Data'!$A$3:$F$365,2,FALSE)</f>
        <v>#N/A</v>
      </c>
      <c r="D62" s="4" t="e">
        <f>VLOOKUP(B62,'Members Data'!$A$3:$F$365,3,FALSE)</f>
        <v>#N/A</v>
      </c>
      <c r="E62" s="4" t="e">
        <f>VLOOKUP(B62,'Members Data'!$A$3:$F$365,4,FALSE)</f>
        <v>#N/A</v>
      </c>
      <c r="F62" s="3" t="str">
        <f t="shared" si="0"/>
        <v/>
      </c>
      <c r="G62" s="4"/>
      <c r="H62" s="4"/>
      <c r="I62" s="4"/>
      <c r="J62" s="4"/>
      <c r="K62" s="4"/>
      <c r="L62" s="4"/>
    </row>
    <row r="63" spans="1:12" x14ac:dyDescent="0.3">
      <c r="A63" s="55"/>
      <c r="B63" s="4"/>
      <c r="C63" s="4" t="e">
        <f>VLOOKUP(B63,'Members Data'!$A$3:$F$365,2,FALSE)</f>
        <v>#N/A</v>
      </c>
      <c r="D63" s="4" t="e">
        <f>VLOOKUP(B63,'Members Data'!$A$3:$F$365,3,FALSE)</f>
        <v>#N/A</v>
      </c>
      <c r="E63" s="4" t="e">
        <f>VLOOKUP(B63,'Members Data'!$A$3:$F$365,4,FALSE)</f>
        <v>#N/A</v>
      </c>
      <c r="F63" s="3" t="str">
        <f t="shared" si="0"/>
        <v/>
      </c>
      <c r="G63" s="4"/>
      <c r="H63" s="4"/>
      <c r="I63" s="4"/>
      <c r="J63" s="4"/>
      <c r="K63" s="4"/>
      <c r="L63" s="4"/>
    </row>
    <row r="64" spans="1:12" x14ac:dyDescent="0.3">
      <c r="A64" s="55"/>
      <c r="B64" s="4"/>
      <c r="C64" s="4" t="e">
        <f>VLOOKUP(B64,'Members Data'!$A$3:$F$365,2,FALSE)</f>
        <v>#N/A</v>
      </c>
      <c r="D64" s="4" t="e">
        <f>VLOOKUP(B64,'Members Data'!$A$3:$F$365,3,FALSE)</f>
        <v>#N/A</v>
      </c>
      <c r="E64" s="4" t="e">
        <f>VLOOKUP(B64,'Members Data'!$A$3:$F$365,4,FALSE)</f>
        <v>#N/A</v>
      </c>
      <c r="F64" s="3" t="str">
        <f t="shared" si="0"/>
        <v/>
      </c>
      <c r="G64" s="4"/>
      <c r="H64" s="4"/>
      <c r="I64" s="4"/>
      <c r="J64" s="4"/>
      <c r="K64" s="4"/>
      <c r="L64" s="4"/>
    </row>
    <row r="65" spans="1:12" x14ac:dyDescent="0.3">
      <c r="A65" s="55"/>
      <c r="B65" s="4"/>
      <c r="C65" s="4" t="e">
        <f>VLOOKUP(B65,'Members Data'!$A$3:$F$365,2,FALSE)</f>
        <v>#N/A</v>
      </c>
      <c r="D65" s="4" t="e">
        <f>VLOOKUP(B65,'Members Data'!$A$3:$F$365,3,FALSE)</f>
        <v>#N/A</v>
      </c>
      <c r="E65" s="4" t="e">
        <f>VLOOKUP(B65,'Members Data'!$A$3:$F$365,4,FALSE)</f>
        <v>#N/A</v>
      </c>
      <c r="F65" s="3" t="str">
        <f t="shared" si="0"/>
        <v/>
      </c>
      <c r="G65" s="4"/>
      <c r="H65" s="4"/>
      <c r="I65" s="4"/>
      <c r="J65" s="4"/>
      <c r="K65" s="4"/>
      <c r="L65" s="4"/>
    </row>
    <row r="66" spans="1:12" x14ac:dyDescent="0.3">
      <c r="A66" s="55"/>
      <c r="B66" s="4"/>
      <c r="C66" s="4" t="e">
        <f>VLOOKUP(B66,'Members Data'!$A$3:$F$365,2,FALSE)</f>
        <v>#N/A</v>
      </c>
      <c r="D66" s="4" t="e">
        <f>VLOOKUP(B66,'Members Data'!$A$3:$F$365,3,FALSE)</f>
        <v>#N/A</v>
      </c>
      <c r="E66" s="4" t="e">
        <f>VLOOKUP(B66,'Members Data'!$A$3:$F$365,4,FALSE)</f>
        <v>#N/A</v>
      </c>
      <c r="F66" s="3" t="str">
        <f t="shared" si="0"/>
        <v/>
      </c>
      <c r="G66" s="4"/>
      <c r="H66" s="4"/>
      <c r="I66" s="4"/>
      <c r="J66" s="4"/>
      <c r="K66" s="4"/>
      <c r="L66" s="4"/>
    </row>
    <row r="67" spans="1:12" x14ac:dyDescent="0.3">
      <c r="A67" s="55"/>
      <c r="B67" s="4"/>
      <c r="C67" s="4" t="e">
        <f>VLOOKUP(B67,'Members Data'!$A$3:$F$365,2,FALSE)</f>
        <v>#N/A</v>
      </c>
      <c r="D67" s="4" t="e">
        <f>VLOOKUP(B67,'Members Data'!$A$3:$F$365,3,FALSE)</f>
        <v>#N/A</v>
      </c>
      <c r="E67" s="4" t="e">
        <f>VLOOKUP(B67,'Members Data'!$A$3:$F$365,4,FALSE)</f>
        <v>#N/A</v>
      </c>
      <c r="F67" s="3" t="str">
        <f t="shared" si="0"/>
        <v/>
      </c>
      <c r="G67" s="4"/>
      <c r="H67" s="4"/>
      <c r="I67" s="4"/>
      <c r="J67" s="4"/>
      <c r="K67" s="4"/>
      <c r="L67" s="4"/>
    </row>
    <row r="68" spans="1:12" x14ac:dyDescent="0.3">
      <c r="A68" s="55"/>
      <c r="B68" s="4"/>
      <c r="C68" s="4" t="e">
        <f>VLOOKUP(B68,'Members Data'!$A$3:$F$365,2,FALSE)</f>
        <v>#N/A</v>
      </c>
      <c r="D68" s="4" t="e">
        <f>VLOOKUP(B68,'Members Data'!$A$3:$F$365,3,FALSE)</f>
        <v>#N/A</v>
      </c>
      <c r="E68" s="4" t="e">
        <f>VLOOKUP(B68,'Members Data'!$A$3:$F$365,4,FALSE)</f>
        <v>#N/A</v>
      </c>
      <c r="F68" s="3" t="str">
        <f t="shared" ref="F68:F131" si="1">LEFT(B68,1)</f>
        <v/>
      </c>
      <c r="G68" s="4"/>
      <c r="H68" s="4"/>
      <c r="I68" s="4"/>
      <c r="J68" s="4"/>
      <c r="K68" s="4"/>
      <c r="L68" s="4"/>
    </row>
    <row r="69" spans="1:12" x14ac:dyDescent="0.3">
      <c r="A69" s="55"/>
      <c r="B69" s="4"/>
      <c r="C69" s="4" t="e">
        <f>VLOOKUP(B69,'Members Data'!$A$3:$F$365,2,FALSE)</f>
        <v>#N/A</v>
      </c>
      <c r="D69" s="4" t="e">
        <f>VLOOKUP(B69,'Members Data'!$A$3:$F$365,3,FALSE)</f>
        <v>#N/A</v>
      </c>
      <c r="E69" s="4" t="e">
        <f>VLOOKUP(B69,'Members Data'!$A$3:$F$365,4,FALSE)</f>
        <v>#N/A</v>
      </c>
      <c r="F69" s="3" t="str">
        <f t="shared" si="1"/>
        <v/>
      </c>
      <c r="G69" s="4"/>
      <c r="H69" s="4"/>
      <c r="I69" s="4"/>
      <c r="J69" s="4"/>
      <c r="K69" s="4"/>
      <c r="L69" s="4"/>
    </row>
    <row r="70" spans="1:12" x14ac:dyDescent="0.3">
      <c r="A70" s="55"/>
      <c r="B70" s="4"/>
      <c r="C70" s="4" t="e">
        <f>VLOOKUP(B70,'Members Data'!$A$3:$F$365,2,FALSE)</f>
        <v>#N/A</v>
      </c>
      <c r="D70" s="4" t="e">
        <f>VLOOKUP(B70,'Members Data'!$A$3:$F$365,3,FALSE)</f>
        <v>#N/A</v>
      </c>
      <c r="E70" s="4" t="e">
        <f>VLOOKUP(B70,'Members Data'!$A$3:$F$365,4,FALSE)</f>
        <v>#N/A</v>
      </c>
      <c r="F70" s="3" t="str">
        <f t="shared" si="1"/>
        <v/>
      </c>
      <c r="G70" s="4"/>
      <c r="H70" s="4"/>
      <c r="I70" s="4"/>
      <c r="J70" s="4"/>
      <c r="K70" s="4"/>
      <c r="L70" s="4"/>
    </row>
    <row r="71" spans="1:12" x14ac:dyDescent="0.3">
      <c r="A71" s="55"/>
      <c r="B71" s="4"/>
      <c r="C71" s="4" t="e">
        <f>VLOOKUP(B71,'Members Data'!$A$3:$F$365,2,FALSE)</f>
        <v>#N/A</v>
      </c>
      <c r="D71" s="4" t="e">
        <f>VLOOKUP(B71,'Members Data'!$A$3:$F$365,3,FALSE)</f>
        <v>#N/A</v>
      </c>
      <c r="E71" s="4" t="e">
        <f>VLOOKUP(B71,'Members Data'!$A$3:$F$365,4,FALSE)</f>
        <v>#N/A</v>
      </c>
      <c r="F71" s="3" t="str">
        <f t="shared" si="1"/>
        <v/>
      </c>
      <c r="G71" s="4"/>
      <c r="H71" s="4"/>
      <c r="I71" s="4"/>
      <c r="J71" s="4"/>
      <c r="K71" s="4"/>
      <c r="L71" s="4"/>
    </row>
    <row r="72" spans="1:12" x14ac:dyDescent="0.3">
      <c r="A72" s="31"/>
      <c r="B72" s="30"/>
      <c r="C72" s="30"/>
      <c r="D72" s="30"/>
      <c r="E72" s="30"/>
      <c r="F72" s="3" t="str">
        <f t="shared" si="1"/>
        <v/>
      </c>
      <c r="G72" s="30"/>
      <c r="H72" s="30"/>
      <c r="I72" s="30"/>
      <c r="J72" s="30"/>
      <c r="K72" s="30"/>
      <c r="L72" s="30"/>
    </row>
    <row r="73" spans="1:12" x14ac:dyDescent="0.3">
      <c r="A73" s="55" t="s">
        <v>56</v>
      </c>
      <c r="B73" s="4" t="s">
        <v>144</v>
      </c>
      <c r="C73" s="4" t="str">
        <f>VLOOKUP(B73,'Members Data'!$A$3:$F$365,2,FALSE)</f>
        <v>Alyssia Jones</v>
      </c>
      <c r="D73" s="4">
        <f>VLOOKUP(B73,'Members Data'!$A$3:$F$365,3,FALSE)</f>
        <v>15</v>
      </c>
      <c r="E73" s="4" t="str">
        <f>VLOOKUP(B73,'Members Data'!$A$3:$F$365,4,FALSE)</f>
        <v>Thistledown Bonnie Prince</v>
      </c>
      <c r="F73" s="3" t="str">
        <f t="shared" si="1"/>
        <v>J</v>
      </c>
      <c r="G73" s="4">
        <v>7</v>
      </c>
      <c r="H73" s="4">
        <v>7</v>
      </c>
      <c r="I73" s="4">
        <v>4</v>
      </c>
      <c r="J73" s="4"/>
      <c r="K73" s="4">
        <v>12</v>
      </c>
      <c r="L73" s="4"/>
    </row>
    <row r="74" spans="1:12" x14ac:dyDescent="0.3">
      <c r="A74" s="55"/>
      <c r="B74" s="4" t="s">
        <v>177</v>
      </c>
      <c r="C74" s="4" t="str">
        <f>VLOOKUP(B74,'Members Data'!$A$3:$F$365,2,FALSE)</f>
        <v>Darcy Donnelly</v>
      </c>
      <c r="D74" s="4">
        <f>VLOOKUP(B74,'Members Data'!$A$3:$F$365,3,FALSE)</f>
        <v>24</v>
      </c>
      <c r="E74" s="4" t="str">
        <f>VLOOKUP(B74,'Members Data'!$A$3:$F$365,4,FALSE)</f>
        <v>Dunkirk Kirk</v>
      </c>
      <c r="F74" s="3" t="str">
        <f t="shared" si="1"/>
        <v>J</v>
      </c>
      <c r="G74" s="4">
        <v>6</v>
      </c>
      <c r="H74" s="4"/>
      <c r="I74" s="4"/>
      <c r="J74" s="4"/>
      <c r="K74" s="4"/>
      <c r="L74" s="4"/>
    </row>
    <row r="75" spans="1:12" x14ac:dyDescent="0.3">
      <c r="A75" s="55"/>
      <c r="B75" s="4" t="s">
        <v>515</v>
      </c>
      <c r="C75" s="4" t="str">
        <f>VLOOKUP(B75,'Members Data'!$A$3:$F$365,2,FALSE)</f>
        <v>Adriana Wade</v>
      </c>
      <c r="D75" s="4">
        <f>VLOOKUP(B75,'Members Data'!$A$3:$F$365,3,FALSE)</f>
        <v>119</v>
      </c>
      <c r="E75" s="4" t="str">
        <f>VLOOKUP(B75,'Members Data'!$A$3:$F$365,4,FALSE)</f>
        <v>Knockbridge Smouldering</v>
      </c>
      <c r="F75" s="3" t="str">
        <f t="shared" si="1"/>
        <v>J</v>
      </c>
      <c r="G75" s="4">
        <v>4</v>
      </c>
      <c r="H75" s="4">
        <v>6</v>
      </c>
      <c r="I75" s="4">
        <v>3</v>
      </c>
      <c r="J75" s="4">
        <v>7</v>
      </c>
      <c r="K75" s="4">
        <v>14</v>
      </c>
      <c r="L75" s="4"/>
    </row>
    <row r="76" spans="1:12" x14ac:dyDescent="0.3">
      <c r="A76" s="55"/>
      <c r="B76" s="4" t="s">
        <v>420</v>
      </c>
      <c r="C76" s="4" t="str">
        <f>VLOOKUP(B76,'Members Data'!$A$3:$F$365,2,FALSE)</f>
        <v>Daisy Riley</v>
      </c>
      <c r="D76" s="4">
        <f>VLOOKUP(B76,'Members Data'!$A$3:$F$365,3,FALSE)</f>
        <v>94</v>
      </c>
      <c r="E76" s="4" t="str">
        <f>VLOOKUP(B76,'Members Data'!$A$3:$F$365,4,FALSE)</f>
        <v>Reggie</v>
      </c>
      <c r="F76" s="3" t="str">
        <f t="shared" si="1"/>
        <v>I</v>
      </c>
      <c r="G76" s="4">
        <v>3</v>
      </c>
      <c r="H76" s="4"/>
      <c r="I76" s="4"/>
      <c r="J76" s="4"/>
      <c r="K76" s="4"/>
      <c r="L76" s="4"/>
    </row>
    <row r="77" spans="1:12" x14ac:dyDescent="0.3">
      <c r="A77" s="55"/>
      <c r="B77" s="4" t="s">
        <v>397</v>
      </c>
      <c r="C77" s="4" t="str">
        <f>VLOOKUP(B77,'Members Data'!$A$3:$F$365,2,FALSE)</f>
        <v>Rosie Shield</v>
      </c>
      <c r="D77" s="4">
        <f>VLOOKUP(B77,'Members Data'!$A$3:$F$365,3,FALSE)</f>
        <v>88</v>
      </c>
      <c r="E77" s="4" t="str">
        <f>VLOOKUP(B77,'Members Data'!$A$3:$F$365,4,FALSE)</f>
        <v>Turnfar Titanium Blue</v>
      </c>
      <c r="F77" s="3" t="str">
        <f t="shared" si="1"/>
        <v>J</v>
      </c>
      <c r="G77" s="4">
        <v>2</v>
      </c>
      <c r="H77" s="4"/>
      <c r="I77" s="4"/>
      <c r="J77" s="4"/>
      <c r="K77" s="4"/>
      <c r="L77" s="4"/>
    </row>
    <row r="78" spans="1:12" x14ac:dyDescent="0.3">
      <c r="A78" s="55"/>
      <c r="B78" s="4" t="s">
        <v>378</v>
      </c>
      <c r="C78" s="4" t="str">
        <f>VLOOKUP(B78,'Members Data'!$A$3:$F$365,2,FALSE)</f>
        <v>Chloe Naylor</v>
      </c>
      <c r="D78" s="4">
        <f>VLOOKUP(B78,'Members Data'!$A$3:$F$365,3,FALSE)</f>
        <v>83</v>
      </c>
      <c r="E78" s="4" t="str">
        <f>VLOOKUP(B78,'Members Data'!$A$3:$F$365,4,FALSE)</f>
        <v>Corskeagh Buddy</v>
      </c>
      <c r="F78" s="3" t="str">
        <f t="shared" si="1"/>
        <v>I</v>
      </c>
      <c r="G78" s="4"/>
      <c r="H78" s="4">
        <v>5</v>
      </c>
      <c r="I78" s="4">
        <v>7</v>
      </c>
      <c r="J78" s="4">
        <v>5</v>
      </c>
      <c r="K78" s="4">
        <v>10</v>
      </c>
      <c r="L78" s="4"/>
    </row>
    <row r="79" spans="1:12" x14ac:dyDescent="0.3">
      <c r="A79" s="55"/>
      <c r="B79" s="4" t="s">
        <v>579</v>
      </c>
      <c r="C79" s="4" t="str">
        <f>VLOOKUP(B79,'Members Data'!$A$3:$F$365,2,FALSE)</f>
        <v>Bella Ruby Joy-Eatock</v>
      </c>
      <c r="D79" s="4">
        <f>VLOOKUP(B79,'Members Data'!$A$3:$F$365,3,FALSE)</f>
        <v>131</v>
      </c>
      <c r="E79" s="4" t="str">
        <f>VLOOKUP(B79,'Members Data'!$A$3:$F$365,4,FALSE)</f>
        <v>Papal Music</v>
      </c>
      <c r="F79" s="3" t="str">
        <f t="shared" si="1"/>
        <v>I</v>
      </c>
      <c r="G79" s="4"/>
      <c r="H79" s="4">
        <v>4</v>
      </c>
      <c r="I79" s="4"/>
      <c r="J79" s="4"/>
      <c r="K79" s="4"/>
      <c r="L79" s="4"/>
    </row>
    <row r="80" spans="1:12" x14ac:dyDescent="0.3">
      <c r="A80" s="55"/>
      <c r="B80" s="4" t="s">
        <v>702</v>
      </c>
      <c r="C80" s="4" t="str">
        <f>VLOOKUP(B80,'Members Data'!$A$3:$F$365,2,FALSE)</f>
        <v>Darcy Donnelly</v>
      </c>
      <c r="D80" s="4">
        <f>VLOOKUP(B80,'Members Data'!$A$3:$F$365,3,FALSE)</f>
        <v>24</v>
      </c>
      <c r="E80" s="4" t="str">
        <f>VLOOKUP(B80,'Members Data'!$A$3:$F$365,4,FALSE)</f>
        <v>Richvale Springtime Penny</v>
      </c>
      <c r="F80" s="3" t="str">
        <f t="shared" si="1"/>
        <v>j</v>
      </c>
      <c r="G80" s="4"/>
      <c r="H80" s="4"/>
      <c r="I80" s="4">
        <v>6</v>
      </c>
      <c r="J80" s="4"/>
      <c r="K80" s="4"/>
      <c r="L80" s="4"/>
    </row>
    <row r="81" spans="1:12" x14ac:dyDescent="0.3">
      <c r="A81" s="55"/>
      <c r="B81" s="4" t="s">
        <v>660</v>
      </c>
      <c r="C81" s="4" t="str">
        <f>VLOOKUP(B81,'Members Data'!$A$3:$F$365,2,FALSE)</f>
        <v>Elsie Woodrow</v>
      </c>
      <c r="D81" s="4">
        <f>VLOOKUP(B81,'Members Data'!$A$3:$F$365,3,FALSE)</f>
        <v>147</v>
      </c>
      <c r="E81" s="4" t="str">
        <f>VLOOKUP(B81,'Members Data'!$A$3:$F$365,4,FALSE)</f>
        <v>Ghleoiteoigin Lady</v>
      </c>
      <c r="F81" s="3" t="str">
        <f t="shared" si="1"/>
        <v>I</v>
      </c>
      <c r="G81" s="4"/>
      <c r="H81" s="4"/>
      <c r="I81" s="4">
        <v>2</v>
      </c>
      <c r="J81" s="4"/>
      <c r="K81" s="4"/>
      <c r="L81" s="4"/>
    </row>
    <row r="82" spans="1:12" x14ac:dyDescent="0.3">
      <c r="A82" s="55"/>
      <c r="B82" s="4" t="s">
        <v>729</v>
      </c>
      <c r="C82" s="4" t="str">
        <f>VLOOKUP(B82,'Members Data'!$A$3:$F$365,2,FALSE)</f>
        <v>Arlia Eastwood</v>
      </c>
      <c r="D82" s="4">
        <f>VLOOKUP(B82,'Members Data'!$A$3:$F$365,3,FALSE)</f>
        <v>22</v>
      </c>
      <c r="E82" s="4" t="str">
        <f>VLOOKUP(B82,'Members Data'!$A$3:$F$365,4,FALSE)</f>
        <v>Cosford Derron</v>
      </c>
      <c r="F82" s="3" t="str">
        <f t="shared" si="1"/>
        <v>j</v>
      </c>
      <c r="G82" s="4"/>
      <c r="H82" s="4"/>
      <c r="I82" s="4"/>
      <c r="J82" s="4">
        <v>6</v>
      </c>
      <c r="K82" s="4"/>
      <c r="L82" s="4"/>
    </row>
    <row r="83" spans="1:12" x14ac:dyDescent="0.3">
      <c r="A83" s="55"/>
      <c r="B83" s="4" t="s">
        <v>730</v>
      </c>
      <c r="C83" s="4" t="str">
        <f>VLOOKUP(B83,'Members Data'!$A$3:$F$365,2,FALSE)</f>
        <v>Darcy Donnelly</v>
      </c>
      <c r="D83" s="4">
        <f>VLOOKUP(B83,'Members Data'!$A$3:$F$365,3,FALSE)</f>
        <v>24</v>
      </c>
      <c r="E83" s="4" t="str">
        <f>VLOOKUP(B83,'Members Data'!$A$3:$F$365,4,FALSE)</f>
        <v>Granville Clanmel</v>
      </c>
      <c r="F83" s="3" t="str">
        <f t="shared" si="1"/>
        <v>j</v>
      </c>
      <c r="G83" s="4"/>
      <c r="H83" s="4"/>
      <c r="I83" s="4"/>
      <c r="J83" s="4">
        <v>4</v>
      </c>
      <c r="K83" s="4"/>
      <c r="L83" s="4"/>
    </row>
    <row r="84" spans="1:12" x14ac:dyDescent="0.3">
      <c r="A84" s="55"/>
      <c r="B84" s="4"/>
      <c r="C84" s="4" t="e">
        <f>VLOOKUP(B84,'Members Data'!$A$3:$F$365,2,FALSE)</f>
        <v>#N/A</v>
      </c>
      <c r="D84" s="4" t="e">
        <f>VLOOKUP(B84,'Members Data'!$A$3:$F$365,3,FALSE)</f>
        <v>#N/A</v>
      </c>
      <c r="E84" s="4" t="e">
        <f>VLOOKUP(B84,'Members Data'!$A$3:$F$365,4,FALSE)</f>
        <v>#N/A</v>
      </c>
      <c r="F84" s="3" t="str">
        <f t="shared" si="1"/>
        <v/>
      </c>
      <c r="G84" s="4"/>
      <c r="H84" s="4"/>
      <c r="I84" s="4"/>
      <c r="J84" s="4"/>
      <c r="K84" s="4"/>
      <c r="L84" s="4"/>
    </row>
    <row r="85" spans="1:12" x14ac:dyDescent="0.3">
      <c r="A85" s="55"/>
      <c r="B85" s="4"/>
      <c r="C85" s="4" t="e">
        <f>VLOOKUP(B85,'Members Data'!$A$3:$F$365,2,FALSE)</f>
        <v>#N/A</v>
      </c>
      <c r="D85" s="4" t="e">
        <f>VLOOKUP(B85,'Members Data'!$A$3:$F$365,3,FALSE)</f>
        <v>#N/A</v>
      </c>
      <c r="E85" s="4" t="e">
        <f>VLOOKUP(B85,'Members Data'!$A$3:$F$365,4,FALSE)</f>
        <v>#N/A</v>
      </c>
      <c r="F85" s="3" t="str">
        <f t="shared" si="1"/>
        <v/>
      </c>
      <c r="G85" s="4"/>
      <c r="H85" s="4"/>
      <c r="I85" s="4"/>
      <c r="J85" s="4"/>
      <c r="K85" s="4"/>
      <c r="L85" s="4"/>
    </row>
    <row r="86" spans="1:12" x14ac:dyDescent="0.3">
      <c r="A86" s="55"/>
      <c r="B86" s="4"/>
      <c r="C86" s="4" t="e">
        <f>VLOOKUP(B86,'Members Data'!$A$3:$F$365,2,FALSE)</f>
        <v>#N/A</v>
      </c>
      <c r="D86" s="4" t="e">
        <f>VLOOKUP(B86,'Members Data'!$A$3:$F$365,3,FALSE)</f>
        <v>#N/A</v>
      </c>
      <c r="E86" s="4" t="e">
        <f>VLOOKUP(B86,'Members Data'!$A$3:$F$365,4,FALSE)</f>
        <v>#N/A</v>
      </c>
      <c r="F86" s="3" t="str">
        <f t="shared" si="1"/>
        <v/>
      </c>
      <c r="G86" s="4"/>
      <c r="H86" s="4"/>
      <c r="I86" s="4"/>
      <c r="J86" s="4"/>
      <c r="K86" s="4"/>
      <c r="L86" s="4"/>
    </row>
    <row r="87" spans="1:12" x14ac:dyDescent="0.3">
      <c r="A87" s="55"/>
      <c r="B87" s="4"/>
      <c r="C87" s="4" t="e">
        <f>VLOOKUP(B87,'Members Data'!$A$3:$F$365,2,FALSE)</f>
        <v>#N/A</v>
      </c>
      <c r="D87" s="4" t="e">
        <f>VLOOKUP(B87,'Members Data'!$A$3:$F$365,3,FALSE)</f>
        <v>#N/A</v>
      </c>
      <c r="E87" s="4" t="e">
        <f>VLOOKUP(B87,'Members Data'!$A$3:$F$365,4,FALSE)</f>
        <v>#N/A</v>
      </c>
      <c r="F87" s="3" t="str">
        <f t="shared" si="1"/>
        <v/>
      </c>
      <c r="G87" s="4"/>
      <c r="H87" s="4"/>
      <c r="I87" s="4"/>
      <c r="J87" s="4"/>
      <c r="K87" s="4"/>
      <c r="L87" s="4"/>
    </row>
    <row r="88" spans="1:12" x14ac:dyDescent="0.3">
      <c r="A88" s="55"/>
      <c r="B88" s="4"/>
      <c r="C88" s="4" t="e">
        <f>VLOOKUP(B88,'Members Data'!$A$3:$F$365,2,FALSE)</f>
        <v>#N/A</v>
      </c>
      <c r="D88" s="4" t="e">
        <f>VLOOKUP(B88,'Members Data'!$A$3:$F$365,3,FALSE)</f>
        <v>#N/A</v>
      </c>
      <c r="E88" s="4" t="e">
        <f>VLOOKUP(B88,'Members Data'!$A$3:$F$365,4,FALSE)</f>
        <v>#N/A</v>
      </c>
      <c r="F88" s="3" t="str">
        <f t="shared" si="1"/>
        <v/>
      </c>
      <c r="G88" s="4"/>
      <c r="H88" s="4"/>
      <c r="I88" s="4"/>
      <c r="J88" s="4"/>
      <c r="K88" s="4"/>
      <c r="L88" s="4"/>
    </row>
    <row r="89" spans="1:12" x14ac:dyDescent="0.3">
      <c r="A89" s="55"/>
      <c r="B89" s="4"/>
      <c r="C89" s="4" t="e">
        <f>VLOOKUP(B89,'Members Data'!$A$3:$F$365,2,FALSE)</f>
        <v>#N/A</v>
      </c>
      <c r="D89" s="4" t="e">
        <f>VLOOKUP(B89,'Members Data'!$A$3:$F$365,3,FALSE)</f>
        <v>#N/A</v>
      </c>
      <c r="E89" s="4" t="e">
        <f>VLOOKUP(B89,'Members Data'!$A$3:$F$365,4,FALSE)</f>
        <v>#N/A</v>
      </c>
      <c r="F89" s="3" t="str">
        <f t="shared" si="1"/>
        <v/>
      </c>
      <c r="G89" s="4"/>
      <c r="H89" s="4"/>
      <c r="I89" s="4"/>
      <c r="J89" s="4"/>
      <c r="K89" s="4"/>
      <c r="L89" s="4"/>
    </row>
    <row r="90" spans="1:12" x14ac:dyDescent="0.3">
      <c r="A90" s="55"/>
      <c r="B90" s="4"/>
      <c r="C90" s="4" t="e">
        <f>VLOOKUP(B90,'Members Data'!$A$3:$F$365,2,FALSE)</f>
        <v>#N/A</v>
      </c>
      <c r="D90" s="4" t="e">
        <f>VLOOKUP(B90,'Members Data'!$A$3:$F$365,3,FALSE)</f>
        <v>#N/A</v>
      </c>
      <c r="E90" s="4" t="e">
        <f>VLOOKUP(B90,'Members Data'!$A$3:$F$365,4,FALSE)</f>
        <v>#N/A</v>
      </c>
      <c r="F90" s="3" t="str">
        <f t="shared" si="1"/>
        <v/>
      </c>
      <c r="G90" s="4"/>
      <c r="H90" s="4"/>
      <c r="I90" s="4"/>
      <c r="J90" s="4"/>
      <c r="K90" s="4"/>
      <c r="L90" s="4"/>
    </row>
    <row r="91" spans="1:12" x14ac:dyDescent="0.3">
      <c r="A91" s="55"/>
      <c r="B91" s="4"/>
      <c r="C91" s="4" t="e">
        <f>VLOOKUP(B91,'Members Data'!$A$3:$F$365,2,FALSE)</f>
        <v>#N/A</v>
      </c>
      <c r="D91" s="4" t="e">
        <f>VLOOKUP(B91,'Members Data'!$A$3:$F$365,3,FALSE)</f>
        <v>#N/A</v>
      </c>
      <c r="E91" s="4" t="e">
        <f>VLOOKUP(B91,'Members Data'!$A$3:$F$365,4,FALSE)</f>
        <v>#N/A</v>
      </c>
      <c r="F91" s="3" t="str">
        <f t="shared" si="1"/>
        <v/>
      </c>
      <c r="G91" s="4"/>
      <c r="H91" s="4"/>
      <c r="I91" s="4"/>
      <c r="J91" s="4"/>
      <c r="K91" s="4"/>
      <c r="L91" s="4"/>
    </row>
    <row r="92" spans="1:12" x14ac:dyDescent="0.3">
      <c r="A92" s="55"/>
      <c r="B92" s="4"/>
      <c r="C92" s="4" t="e">
        <f>VLOOKUP(B92,'Members Data'!$A$3:$F$365,2,FALSE)</f>
        <v>#N/A</v>
      </c>
      <c r="D92" s="4" t="e">
        <f>VLOOKUP(B92,'Members Data'!$A$3:$F$365,3,FALSE)</f>
        <v>#N/A</v>
      </c>
      <c r="E92" s="4" t="e">
        <f>VLOOKUP(B92,'Members Data'!$A$3:$F$365,4,FALSE)</f>
        <v>#N/A</v>
      </c>
      <c r="F92" s="3" t="str">
        <f t="shared" si="1"/>
        <v/>
      </c>
      <c r="G92" s="4"/>
      <c r="H92" s="4"/>
      <c r="I92" s="4"/>
      <c r="J92" s="4"/>
      <c r="K92" s="4"/>
      <c r="L92" s="4"/>
    </row>
    <row r="93" spans="1:12" x14ac:dyDescent="0.3">
      <c r="A93" s="55"/>
      <c r="B93" s="4"/>
      <c r="C93" s="4" t="e">
        <f>VLOOKUP(B93,'Members Data'!$A$3:$F$365,2,FALSE)</f>
        <v>#N/A</v>
      </c>
      <c r="D93" s="4" t="e">
        <f>VLOOKUP(B93,'Members Data'!$A$3:$F$365,3,FALSE)</f>
        <v>#N/A</v>
      </c>
      <c r="E93" s="4" t="e">
        <f>VLOOKUP(B93,'Members Data'!$A$3:$F$365,4,FALSE)</f>
        <v>#N/A</v>
      </c>
      <c r="F93" s="3" t="str">
        <f t="shared" si="1"/>
        <v/>
      </c>
      <c r="G93" s="4"/>
      <c r="H93" s="4"/>
      <c r="I93" s="4"/>
      <c r="J93" s="4"/>
      <c r="K93" s="4"/>
      <c r="L93" s="4"/>
    </row>
    <row r="94" spans="1:12" x14ac:dyDescent="0.3">
      <c r="A94" s="14"/>
      <c r="C94" s="1"/>
      <c r="D94" s="1"/>
      <c r="E94" s="1"/>
      <c r="F94" s="3" t="str">
        <f t="shared" si="1"/>
        <v/>
      </c>
    </row>
    <row r="95" spans="1:12" x14ac:dyDescent="0.3">
      <c r="A95" s="56" t="s">
        <v>57</v>
      </c>
      <c r="B95" s="5" t="s">
        <v>335</v>
      </c>
      <c r="C95" s="5" t="str">
        <f>VLOOKUP(B95,'Members Data'!$A$3:$F$365,2,FALSE)</f>
        <v>Amanda Haslam</v>
      </c>
      <c r="D95" s="5">
        <f>VLOOKUP(B95,'Members Data'!$A$3:$F$365,3,FALSE)</f>
        <v>70</v>
      </c>
      <c r="E95" s="5" t="str">
        <f>VLOOKUP(B95,'Members Data'!$A$3:$F$365,4,FALSE)</f>
        <v>Slieve An Oir King</v>
      </c>
      <c r="F95" s="3" t="str">
        <f t="shared" si="1"/>
        <v>S</v>
      </c>
      <c r="G95" s="5">
        <v>7</v>
      </c>
      <c r="H95" s="5">
        <v>6</v>
      </c>
      <c r="I95" s="5">
        <v>7</v>
      </c>
      <c r="J95" s="5">
        <v>6</v>
      </c>
      <c r="K95" s="5">
        <v>10</v>
      </c>
      <c r="L95" s="5"/>
    </row>
    <row r="96" spans="1:12" x14ac:dyDescent="0.3">
      <c r="A96" s="56"/>
      <c r="B96" s="5" t="s">
        <v>242</v>
      </c>
      <c r="C96" s="5" t="str">
        <f>VLOOKUP(B96,'Members Data'!$A$3:$F$365,2,FALSE)</f>
        <v>Paula Montgomery</v>
      </c>
      <c r="D96" s="5">
        <f>VLOOKUP(B96,'Members Data'!$A$3:$F$365,3,FALSE)</f>
        <v>43</v>
      </c>
      <c r="E96" s="5" t="str">
        <f>VLOOKUP(B96,'Members Data'!$A$3:$F$365,4,FALSE)</f>
        <v>Townend Sky Rocket</v>
      </c>
      <c r="F96" s="3" t="str">
        <f t="shared" si="1"/>
        <v>S</v>
      </c>
      <c r="G96" s="5">
        <v>4</v>
      </c>
      <c r="H96" s="5"/>
      <c r="I96" s="5"/>
      <c r="J96" s="5"/>
      <c r="K96" s="5"/>
      <c r="L96" s="5"/>
    </row>
    <row r="97" spans="1:12" x14ac:dyDescent="0.3">
      <c r="A97" s="56"/>
      <c r="B97" s="5" t="s">
        <v>260</v>
      </c>
      <c r="C97" s="5" t="str">
        <f>VLOOKUP(B97,'Members Data'!$A$3:$F$365,2,FALSE)</f>
        <v>Olivia Holt</v>
      </c>
      <c r="D97" s="5">
        <f>VLOOKUP(B97,'Members Data'!$A$3:$F$365,3,FALSE)</f>
        <v>47</v>
      </c>
      <c r="E97" s="5" t="str">
        <f>VLOOKUP(B97,'Members Data'!$A$3:$F$365,4,FALSE)</f>
        <v>Login Lucky Lass</v>
      </c>
      <c r="F97" s="3" t="str">
        <f t="shared" si="1"/>
        <v>S</v>
      </c>
      <c r="G97" s="5">
        <v>3</v>
      </c>
      <c r="H97" s="5"/>
      <c r="I97" s="5"/>
      <c r="J97" s="5"/>
      <c r="K97" s="5"/>
      <c r="L97" s="5"/>
    </row>
    <row r="98" spans="1:12" x14ac:dyDescent="0.3">
      <c r="A98" s="56"/>
      <c r="B98" s="5" t="s">
        <v>626</v>
      </c>
      <c r="C98" s="5" t="str">
        <f>VLOOKUP(B98,'Members Data'!$A$3:$F$365,2,FALSE)</f>
        <v>Maddison White</v>
      </c>
      <c r="D98" s="5">
        <f>VLOOKUP(B98,'Members Data'!$A$3:$F$365,3,FALSE)</f>
        <v>144</v>
      </c>
      <c r="E98" s="5" t="str">
        <f>VLOOKUP(B98,'Members Data'!$A$3:$F$365,4,FALSE)</f>
        <v>Dinin Krooncross</v>
      </c>
      <c r="F98" s="3" t="str">
        <f t="shared" si="1"/>
        <v>S</v>
      </c>
      <c r="G98" s="5"/>
      <c r="H98" s="5">
        <v>7</v>
      </c>
      <c r="I98" s="5">
        <v>6</v>
      </c>
      <c r="J98" s="5"/>
      <c r="K98" s="5"/>
      <c r="L98" s="5"/>
    </row>
    <row r="99" spans="1:12" x14ac:dyDescent="0.3">
      <c r="A99" s="56"/>
      <c r="B99" s="5" t="s">
        <v>613</v>
      </c>
      <c r="C99" s="5" t="str">
        <f>VLOOKUP(B99,'Members Data'!$A$3:$F$365,2,FALSE)</f>
        <v>Jenna Davies</v>
      </c>
      <c r="D99" s="5">
        <f>VLOOKUP(B99,'Members Data'!$A$3:$F$365,3,FALSE)</f>
        <v>142</v>
      </c>
      <c r="E99" s="5" t="str">
        <f>VLOOKUP(B99,'Members Data'!$A$3:$F$365,4,FALSE)</f>
        <v>Eternal Flame</v>
      </c>
      <c r="F99" s="3" t="str">
        <f t="shared" si="1"/>
        <v>S</v>
      </c>
      <c r="G99" s="5"/>
      <c r="H99" s="5">
        <v>3</v>
      </c>
      <c r="I99" s="5"/>
      <c r="J99" s="5"/>
      <c r="K99" s="5"/>
      <c r="L99" s="5"/>
    </row>
    <row r="100" spans="1:12" x14ac:dyDescent="0.3">
      <c r="A100" s="56"/>
      <c r="B100" s="5" t="s">
        <v>690</v>
      </c>
      <c r="C100" s="5" t="str">
        <f>VLOOKUP(B100,'Members Data'!$A$3:$F$365,2,FALSE)</f>
        <v>Charlotte Porter</v>
      </c>
      <c r="D100" s="5">
        <f>VLOOKUP(B100,'Members Data'!$A$3:$F$365,3,FALSE)</f>
        <v>12</v>
      </c>
      <c r="E100" s="5" t="str">
        <f>VLOOKUP(B100,'Members Data'!$A$3:$F$365,4,FALSE)</f>
        <v>Theo</v>
      </c>
      <c r="F100" s="3" t="str">
        <f t="shared" si="1"/>
        <v>S</v>
      </c>
      <c r="G100" s="5"/>
      <c r="H100" s="5"/>
      <c r="I100" s="5">
        <v>5</v>
      </c>
      <c r="J100" s="5"/>
      <c r="K100" s="5"/>
      <c r="L100" s="5"/>
    </row>
    <row r="101" spans="1:12" x14ac:dyDescent="0.3">
      <c r="A101" s="56"/>
      <c r="B101" s="5" t="s">
        <v>666</v>
      </c>
      <c r="C101" s="5" t="str">
        <f>VLOOKUP(B101,'Members Data'!$A$3:$F$365,2,FALSE)</f>
        <v>Eva Davidson</v>
      </c>
      <c r="D101" s="5">
        <f>VLOOKUP(B101,'Members Data'!$A$3:$F$365,3,FALSE)</f>
        <v>149</v>
      </c>
      <c r="E101" s="5" t="str">
        <f>VLOOKUP(B101,'Members Data'!$A$3:$F$365,4,FALSE)</f>
        <v>Kimico Just For You</v>
      </c>
      <c r="F101" s="3" t="str">
        <f t="shared" si="1"/>
        <v>S</v>
      </c>
      <c r="G101" s="5"/>
      <c r="H101" s="5"/>
      <c r="I101" s="5">
        <v>3</v>
      </c>
      <c r="J101" s="5">
        <v>3</v>
      </c>
      <c r="K101" s="5"/>
      <c r="L101" s="5"/>
    </row>
    <row r="102" spans="1:12" x14ac:dyDescent="0.3">
      <c r="A102" s="56"/>
      <c r="B102" s="5" t="s">
        <v>278</v>
      </c>
      <c r="C102" s="5" t="str">
        <f>VLOOKUP(B102,'Members Data'!$A$3:$F$365,2,FALSE)</f>
        <v>Claire Burrows</v>
      </c>
      <c r="D102" s="5">
        <f>VLOOKUP(B102,'Members Data'!$A$3:$F$365,3,FALSE)</f>
        <v>53</v>
      </c>
      <c r="E102" s="5" t="str">
        <f>VLOOKUP(B102,'Members Data'!$A$3:$F$365,4,FALSE)</f>
        <v>Lady Verano</v>
      </c>
      <c r="F102" s="3" t="str">
        <f t="shared" si="1"/>
        <v>S</v>
      </c>
      <c r="G102" s="5"/>
      <c r="H102" s="5"/>
      <c r="I102" s="5">
        <v>2</v>
      </c>
      <c r="J102" s="5">
        <v>4</v>
      </c>
      <c r="K102" s="5">
        <v>8</v>
      </c>
      <c r="L102" s="5"/>
    </row>
    <row r="103" spans="1:12" x14ac:dyDescent="0.3">
      <c r="A103" s="56"/>
      <c r="B103" s="5" t="s">
        <v>731</v>
      </c>
      <c r="C103" s="5" t="str">
        <f>VLOOKUP(B103,'Members Data'!$A$3:$F$365,2,FALSE)</f>
        <v>Paula Montgomery</v>
      </c>
      <c r="D103" s="5">
        <f>VLOOKUP(B103,'Members Data'!$A$3:$F$365,3,FALSE)</f>
        <v>43</v>
      </c>
      <c r="E103" s="5" t="str">
        <f>VLOOKUP(B103,'Members Data'!$A$3:$F$365,4,FALSE)</f>
        <v>Bowins Bobby Dazzler</v>
      </c>
      <c r="F103" s="3" t="str">
        <f t="shared" si="1"/>
        <v>s</v>
      </c>
      <c r="G103" s="5"/>
      <c r="H103" s="5"/>
      <c r="I103" s="5"/>
      <c r="J103" s="5">
        <v>5</v>
      </c>
      <c r="K103" s="5">
        <v>12</v>
      </c>
      <c r="L103" s="5"/>
    </row>
    <row r="104" spans="1:12" x14ac:dyDescent="0.3">
      <c r="A104" s="56"/>
      <c r="B104" s="5" t="s">
        <v>740</v>
      </c>
      <c r="C104" s="5" t="str">
        <f>VLOOKUP(B104,'Members Data'!$A$3:$F$365,2,FALSE)</f>
        <v>Emma Brook</v>
      </c>
      <c r="D104" s="5">
        <f>VLOOKUP(B104,'Members Data'!$A$3:$F$365,3,FALSE)</f>
        <v>25</v>
      </c>
      <c r="E104" s="5" t="str">
        <f>VLOOKUP(B104,'Members Data'!$A$3:$F$365,4,FALSE)</f>
        <v xml:space="preserve">summerhouse sunshine </v>
      </c>
      <c r="F104" s="3" t="str">
        <f t="shared" si="1"/>
        <v>S</v>
      </c>
      <c r="G104" s="5"/>
      <c r="H104" s="5"/>
      <c r="I104" s="5"/>
      <c r="J104" s="5"/>
      <c r="K104" s="5">
        <v>14</v>
      </c>
      <c r="L104" s="5"/>
    </row>
    <row r="105" spans="1:12" x14ac:dyDescent="0.3">
      <c r="A105" s="56"/>
      <c r="B105" s="5" t="s">
        <v>746</v>
      </c>
      <c r="C105" s="5" t="str">
        <f>VLOOKUP(B105,'Members Data'!$A$3:$F$365,2,FALSE)</f>
        <v>Hayley Jayne Sutton</v>
      </c>
      <c r="D105" s="5">
        <f>VLOOKUP(B105,'Members Data'!$A$3:$F$365,3,FALSE)</f>
        <v>74</v>
      </c>
      <c r="E105" s="5" t="str">
        <f>VLOOKUP(B105,'Members Data'!$A$3:$F$365,4,FALSE)</f>
        <v>Forrest Palma Violet</v>
      </c>
      <c r="F105" s="3" t="str">
        <f t="shared" si="1"/>
        <v>s</v>
      </c>
      <c r="G105" s="5"/>
      <c r="H105" s="5"/>
      <c r="I105" s="5"/>
      <c r="J105" s="5"/>
      <c r="K105" s="5">
        <v>6</v>
      </c>
      <c r="L105" s="5"/>
    </row>
    <row r="106" spans="1:12" x14ac:dyDescent="0.3">
      <c r="A106" s="56"/>
      <c r="B106" s="5"/>
      <c r="C106" s="5" t="e">
        <f>VLOOKUP(B106,'Members Data'!$A$3:$F$365,2,FALSE)</f>
        <v>#N/A</v>
      </c>
      <c r="D106" s="5" t="e">
        <f>VLOOKUP(B106,'Members Data'!$A$3:$F$365,3,FALSE)</f>
        <v>#N/A</v>
      </c>
      <c r="E106" s="5" t="e">
        <f>VLOOKUP(B106,'Members Data'!$A$3:$F$365,4,FALSE)</f>
        <v>#N/A</v>
      </c>
      <c r="F106" s="3" t="str">
        <f t="shared" si="1"/>
        <v/>
      </c>
      <c r="G106" s="5"/>
      <c r="H106" s="5"/>
      <c r="I106" s="5"/>
      <c r="J106" s="5"/>
      <c r="K106" s="5"/>
      <c r="L106" s="5"/>
    </row>
    <row r="107" spans="1:12" x14ac:dyDescent="0.3">
      <c r="A107" s="56"/>
      <c r="B107" s="5"/>
      <c r="C107" s="5" t="e">
        <f>VLOOKUP(B107,'Members Data'!$A$3:$F$365,2,FALSE)</f>
        <v>#N/A</v>
      </c>
      <c r="D107" s="5" t="e">
        <f>VLOOKUP(B107,'Members Data'!$A$3:$F$365,3,FALSE)</f>
        <v>#N/A</v>
      </c>
      <c r="E107" s="5" t="e">
        <f>VLOOKUP(B107,'Members Data'!$A$3:$F$365,4,FALSE)</f>
        <v>#N/A</v>
      </c>
      <c r="F107" s="3" t="str">
        <f t="shared" si="1"/>
        <v/>
      </c>
      <c r="G107" s="5"/>
      <c r="H107" s="5"/>
      <c r="I107" s="5"/>
      <c r="J107" s="5"/>
      <c r="K107" s="5"/>
      <c r="L107" s="5"/>
    </row>
    <row r="108" spans="1:12" x14ac:dyDescent="0.3">
      <c r="A108" s="56"/>
      <c r="B108" s="5"/>
      <c r="C108" s="5" t="e">
        <f>VLOOKUP(B108,'Members Data'!$A$3:$F$365,2,FALSE)</f>
        <v>#N/A</v>
      </c>
      <c r="D108" s="5" t="e">
        <f>VLOOKUP(B108,'Members Data'!$A$3:$F$365,3,FALSE)</f>
        <v>#N/A</v>
      </c>
      <c r="E108" s="5" t="e">
        <f>VLOOKUP(B108,'Members Data'!$A$3:$F$365,4,FALSE)</f>
        <v>#N/A</v>
      </c>
      <c r="F108" s="3" t="str">
        <f t="shared" si="1"/>
        <v/>
      </c>
      <c r="G108" s="5"/>
      <c r="H108" s="5"/>
      <c r="I108" s="5"/>
      <c r="J108" s="5"/>
      <c r="K108" s="5"/>
      <c r="L108" s="5"/>
    </row>
    <row r="109" spans="1:12" x14ac:dyDescent="0.3">
      <c r="A109" s="56"/>
      <c r="B109" s="5"/>
      <c r="C109" s="5" t="e">
        <f>VLOOKUP(B109,'Members Data'!$A$3:$F$365,2,FALSE)</f>
        <v>#N/A</v>
      </c>
      <c r="D109" s="5" t="e">
        <f>VLOOKUP(B109,'Members Data'!$A$3:$F$365,3,FALSE)</f>
        <v>#N/A</v>
      </c>
      <c r="E109" s="5" t="e">
        <f>VLOOKUP(B109,'Members Data'!$A$3:$F$365,4,FALSE)</f>
        <v>#N/A</v>
      </c>
      <c r="F109" s="3" t="str">
        <f t="shared" si="1"/>
        <v/>
      </c>
      <c r="G109" s="5"/>
      <c r="H109" s="5"/>
      <c r="I109" s="5"/>
      <c r="J109" s="5"/>
      <c r="K109" s="5"/>
      <c r="L109" s="5"/>
    </row>
    <row r="110" spans="1:12" x14ac:dyDescent="0.3">
      <c r="A110" s="56"/>
      <c r="B110" s="5"/>
      <c r="C110" s="5" t="e">
        <f>VLOOKUP(B110,'Members Data'!$A$3:$F$365,2,FALSE)</f>
        <v>#N/A</v>
      </c>
      <c r="D110" s="5" t="e">
        <f>VLOOKUP(B110,'Members Data'!$A$3:$F$365,3,FALSE)</f>
        <v>#N/A</v>
      </c>
      <c r="E110" s="5" t="e">
        <f>VLOOKUP(B110,'Members Data'!$A$3:$F$365,4,FALSE)</f>
        <v>#N/A</v>
      </c>
      <c r="F110" s="3" t="str">
        <f t="shared" si="1"/>
        <v/>
      </c>
      <c r="G110" s="5"/>
      <c r="H110" s="5"/>
      <c r="I110" s="5"/>
      <c r="J110" s="5"/>
      <c r="K110" s="5"/>
      <c r="L110" s="5"/>
    </row>
    <row r="111" spans="1:12" x14ac:dyDescent="0.3">
      <c r="A111" s="56"/>
      <c r="B111" s="5"/>
      <c r="C111" s="5" t="e">
        <f>VLOOKUP(B111,'Members Data'!$A$3:$F$365,2,FALSE)</f>
        <v>#N/A</v>
      </c>
      <c r="D111" s="5" t="e">
        <f>VLOOKUP(B111,'Members Data'!$A$3:$F$365,3,FALSE)</f>
        <v>#N/A</v>
      </c>
      <c r="E111" s="5" t="e">
        <f>VLOOKUP(B111,'Members Data'!$A$3:$F$365,4,FALSE)</f>
        <v>#N/A</v>
      </c>
      <c r="F111" s="3" t="str">
        <f t="shared" si="1"/>
        <v/>
      </c>
      <c r="G111" s="5"/>
      <c r="H111" s="5"/>
      <c r="I111" s="5"/>
      <c r="J111" s="5"/>
      <c r="K111" s="5"/>
      <c r="L111" s="5"/>
    </row>
    <row r="112" spans="1:12" x14ac:dyDescent="0.3">
      <c r="A112" s="56"/>
      <c r="B112" s="5"/>
      <c r="C112" s="5" t="e">
        <f>VLOOKUP(B112,'Members Data'!$A$3:$F$365,2,FALSE)</f>
        <v>#N/A</v>
      </c>
      <c r="D112" s="5" t="e">
        <f>VLOOKUP(B112,'Members Data'!$A$3:$F$365,3,FALSE)</f>
        <v>#N/A</v>
      </c>
      <c r="E112" s="5" t="e">
        <f>VLOOKUP(B112,'Members Data'!$A$3:$F$365,4,FALSE)</f>
        <v>#N/A</v>
      </c>
      <c r="F112" s="3" t="str">
        <f t="shared" si="1"/>
        <v/>
      </c>
      <c r="G112" s="5"/>
      <c r="H112" s="5"/>
      <c r="I112" s="5"/>
      <c r="J112" s="5"/>
      <c r="K112" s="5"/>
      <c r="L112" s="5"/>
    </row>
    <row r="113" spans="1:12" x14ac:dyDescent="0.3">
      <c r="A113" s="56"/>
      <c r="B113" s="5"/>
      <c r="C113" s="5" t="e">
        <f>VLOOKUP(B113,'Members Data'!$A$3:$F$365,2,FALSE)</f>
        <v>#N/A</v>
      </c>
      <c r="D113" s="5" t="e">
        <f>VLOOKUP(B113,'Members Data'!$A$3:$F$365,3,FALSE)</f>
        <v>#N/A</v>
      </c>
      <c r="E113" s="5" t="e">
        <f>VLOOKUP(B113,'Members Data'!$A$3:$F$365,4,FALSE)</f>
        <v>#N/A</v>
      </c>
      <c r="F113" s="3" t="str">
        <f t="shared" si="1"/>
        <v/>
      </c>
      <c r="G113" s="5"/>
      <c r="H113" s="5"/>
      <c r="I113" s="5"/>
      <c r="J113" s="5"/>
      <c r="K113" s="5"/>
      <c r="L113" s="5"/>
    </row>
    <row r="114" spans="1:12" x14ac:dyDescent="0.3">
      <c r="A114" s="56"/>
      <c r="B114" s="5"/>
      <c r="C114" s="5" t="e">
        <f>VLOOKUP(B114,'Members Data'!$A$3:$F$365,2,FALSE)</f>
        <v>#N/A</v>
      </c>
      <c r="D114" s="5" t="e">
        <f>VLOOKUP(B114,'Members Data'!$A$3:$F$365,3,FALSE)</f>
        <v>#N/A</v>
      </c>
      <c r="E114" s="5" t="e">
        <f>VLOOKUP(B114,'Members Data'!$A$3:$F$365,4,FALSE)</f>
        <v>#N/A</v>
      </c>
      <c r="F114" s="3" t="str">
        <f t="shared" si="1"/>
        <v/>
      </c>
      <c r="G114" s="5"/>
      <c r="H114" s="5"/>
      <c r="I114" s="5"/>
      <c r="J114" s="5"/>
      <c r="K114" s="5"/>
      <c r="L114" s="5"/>
    </row>
    <row r="115" spans="1:12" x14ac:dyDescent="0.3">
      <c r="A115" s="56"/>
      <c r="B115" s="5"/>
      <c r="C115" s="5" t="e">
        <f>VLOOKUP(B115,'Members Data'!$A$3:$F$365,2,FALSE)</f>
        <v>#N/A</v>
      </c>
      <c r="D115" s="5" t="e">
        <f>VLOOKUP(B115,'Members Data'!$A$3:$F$365,3,FALSE)</f>
        <v>#N/A</v>
      </c>
      <c r="E115" s="5" t="e">
        <f>VLOOKUP(B115,'Members Data'!$A$3:$F$365,4,FALSE)</f>
        <v>#N/A</v>
      </c>
      <c r="F115" s="3" t="str">
        <f t="shared" si="1"/>
        <v/>
      </c>
      <c r="G115" s="5"/>
      <c r="H115" s="5"/>
      <c r="I115" s="5"/>
      <c r="J115" s="5"/>
      <c r="K115" s="5"/>
      <c r="L115" s="5"/>
    </row>
    <row r="116" spans="1:12" x14ac:dyDescent="0.3">
      <c r="A116" s="14"/>
      <c r="C116" s="1"/>
      <c r="D116" s="1"/>
      <c r="E116" s="1"/>
      <c r="F116" s="3" t="str">
        <f t="shared" si="1"/>
        <v/>
      </c>
    </row>
    <row r="117" spans="1:12" x14ac:dyDescent="0.3">
      <c r="A117" s="57" t="s">
        <v>52</v>
      </c>
      <c r="B117" s="6" t="s">
        <v>335</v>
      </c>
      <c r="C117" s="6" t="str">
        <f>VLOOKUP(B117,'Members Data'!$A$3:$F$365,2,FALSE)</f>
        <v>Amanda Haslam</v>
      </c>
      <c r="D117" s="6">
        <f>VLOOKUP(B117,'Members Data'!$A$3:$F$365,3,FALSE)</f>
        <v>70</v>
      </c>
      <c r="E117" s="6" t="str">
        <f>VLOOKUP(B117,'Members Data'!$A$3:$F$365,4,FALSE)</f>
        <v>Slieve An Oir King</v>
      </c>
      <c r="F117" s="3" t="str">
        <f t="shared" si="1"/>
        <v>S</v>
      </c>
      <c r="G117" s="6">
        <v>7</v>
      </c>
      <c r="H117" s="6">
        <v>7</v>
      </c>
      <c r="I117" s="6">
        <v>7</v>
      </c>
      <c r="J117" s="6"/>
      <c r="K117" s="6">
        <v>12</v>
      </c>
      <c r="L117" s="6"/>
    </row>
    <row r="118" spans="1:12" x14ac:dyDescent="0.3">
      <c r="A118" s="57"/>
      <c r="B118" s="6" t="s">
        <v>242</v>
      </c>
      <c r="C118" s="6" t="str">
        <f>VLOOKUP(B118,'Members Data'!$A$3:$F$365,2,FALSE)</f>
        <v>Paula Montgomery</v>
      </c>
      <c r="D118" s="6">
        <f>VLOOKUP(B118,'Members Data'!$A$3:$F$365,3,FALSE)</f>
        <v>43</v>
      </c>
      <c r="E118" s="6" t="str">
        <f>VLOOKUP(B118,'Members Data'!$A$3:$F$365,4,FALSE)</f>
        <v>Townend Sky Rocket</v>
      </c>
      <c r="F118" s="3" t="str">
        <f t="shared" si="1"/>
        <v>S</v>
      </c>
      <c r="G118" s="6">
        <v>6</v>
      </c>
      <c r="H118" s="6"/>
      <c r="I118" s="6"/>
      <c r="J118" s="6">
        <v>5</v>
      </c>
      <c r="K118" s="6"/>
      <c r="L118" s="6"/>
    </row>
    <row r="119" spans="1:12" x14ac:dyDescent="0.3">
      <c r="A119" s="57"/>
      <c r="B119" s="6" t="s">
        <v>365</v>
      </c>
      <c r="C119" s="6" t="str">
        <f>VLOOKUP(B119,'Members Data'!$A$3:$F$365,2,FALSE)</f>
        <v>Bestsie Neale</v>
      </c>
      <c r="D119" s="6">
        <f>VLOOKUP(B119,'Members Data'!$A$3:$F$365,3,FALSE)</f>
        <v>80</v>
      </c>
      <c r="E119" s="6" t="str">
        <f>VLOOKUP(B119,'Members Data'!$A$3:$F$365,4,FALSE)</f>
        <v>Dowlesbrook Black Jack</v>
      </c>
      <c r="F119" s="3" t="str">
        <f t="shared" si="1"/>
        <v>I</v>
      </c>
      <c r="G119" s="6">
        <v>5</v>
      </c>
      <c r="H119" s="6">
        <v>2</v>
      </c>
      <c r="I119" s="6"/>
      <c r="J119" s="6"/>
      <c r="K119" s="6"/>
      <c r="L119" s="6"/>
    </row>
    <row r="120" spans="1:12" x14ac:dyDescent="0.3">
      <c r="A120" s="57"/>
      <c r="B120" s="6" t="s">
        <v>179</v>
      </c>
      <c r="C120" s="6" t="str">
        <f>VLOOKUP(B120,'Members Data'!$A$3:$F$365,2,FALSE)</f>
        <v>Emma Brook</v>
      </c>
      <c r="D120" s="6">
        <f>VLOOKUP(B120,'Members Data'!$A$3:$F$365,3,FALSE)</f>
        <v>25</v>
      </c>
      <c r="E120" s="6" t="str">
        <f>VLOOKUP(B120,'Members Data'!$A$3:$F$365,4,FALSE)</f>
        <v>Darrenvale Emilia</v>
      </c>
      <c r="F120" s="3" t="str">
        <f t="shared" si="1"/>
        <v>S</v>
      </c>
      <c r="G120" s="6">
        <v>3</v>
      </c>
      <c r="H120" s="6">
        <v>5</v>
      </c>
      <c r="I120" s="6"/>
      <c r="J120" s="6"/>
      <c r="K120" s="6"/>
      <c r="L120" s="6"/>
    </row>
    <row r="121" spans="1:12" x14ac:dyDescent="0.3">
      <c r="A121" s="57"/>
      <c r="B121" s="6" t="s">
        <v>351</v>
      </c>
      <c r="C121" s="6" t="str">
        <f>VLOOKUP(B121,'Members Data'!$A$3:$F$365,2,FALSE)</f>
        <v>Rebecca Ellis</v>
      </c>
      <c r="D121" s="6">
        <f>VLOOKUP(B121,'Members Data'!$A$3:$F$365,3,FALSE)</f>
        <v>75</v>
      </c>
      <c r="E121" s="6" t="str">
        <f>VLOOKUP(B121,'Members Data'!$A$3:$F$365,4,FALSE)</f>
        <v>Kiltormer Chester</v>
      </c>
      <c r="F121" s="3" t="str">
        <f t="shared" si="1"/>
        <v>S</v>
      </c>
      <c r="G121" s="6">
        <v>1</v>
      </c>
      <c r="H121" s="6"/>
      <c r="I121" s="6"/>
      <c r="J121" s="6"/>
      <c r="K121" s="6"/>
      <c r="L121" s="6"/>
    </row>
    <row r="122" spans="1:12" x14ac:dyDescent="0.3">
      <c r="A122" s="57"/>
      <c r="B122" s="6" t="s">
        <v>182</v>
      </c>
      <c r="C122" s="6" t="str">
        <f>VLOOKUP(B122,'Members Data'!$A$3:$F$365,2,FALSE)</f>
        <v>Isabella Dobson</v>
      </c>
      <c r="D122" s="6">
        <f>VLOOKUP(B122,'Members Data'!$A$3:$F$365,3,FALSE)</f>
        <v>26</v>
      </c>
      <c r="E122" s="6" t="str">
        <f>VLOOKUP(B122,'Members Data'!$A$3:$F$365,4,FALSE)</f>
        <v>Cheshmere Rustic Romeo</v>
      </c>
      <c r="F122" s="3" t="str">
        <f t="shared" si="1"/>
        <v>J</v>
      </c>
      <c r="G122" s="6">
        <v>1</v>
      </c>
      <c r="H122" s="6">
        <v>1</v>
      </c>
      <c r="I122" s="6"/>
      <c r="J122" s="6"/>
      <c r="K122" s="6"/>
      <c r="L122" s="6"/>
    </row>
    <row r="123" spans="1:12" x14ac:dyDescent="0.3">
      <c r="A123" s="57"/>
      <c r="B123" s="6" t="s">
        <v>124</v>
      </c>
      <c r="C123" s="6" t="str">
        <f>VLOOKUP(B123,'Members Data'!$A$3:$F$365,2,FALSE)</f>
        <v>Carly Yates</v>
      </c>
      <c r="D123" s="6">
        <f>VLOOKUP(B123,'Members Data'!$A$3:$F$365,3,FALSE)</f>
        <v>9</v>
      </c>
      <c r="E123" s="6" t="str">
        <f>VLOOKUP(B123,'Members Data'!$A$3:$F$365,4,FALSE)</f>
        <v>Sprattsdown Blackthorn</v>
      </c>
      <c r="F123" s="3" t="str">
        <f t="shared" si="1"/>
        <v>S</v>
      </c>
      <c r="G123" s="6">
        <v>1</v>
      </c>
      <c r="H123" s="6"/>
      <c r="I123" s="6"/>
      <c r="J123" s="6"/>
      <c r="K123" s="6"/>
      <c r="L123" s="6"/>
    </row>
    <row r="124" spans="1:12" x14ac:dyDescent="0.3">
      <c r="A124" s="57"/>
      <c r="B124" s="6" t="s">
        <v>177</v>
      </c>
      <c r="C124" s="6" t="str">
        <f>VLOOKUP(B124,'Members Data'!$A$3:$F$365,2,FALSE)</f>
        <v>Darcy Donnelly</v>
      </c>
      <c r="D124" s="6">
        <f>VLOOKUP(B124,'Members Data'!$A$3:$F$365,3,FALSE)</f>
        <v>24</v>
      </c>
      <c r="E124" s="6" t="str">
        <f>VLOOKUP(B124,'Members Data'!$A$3:$F$365,4,FALSE)</f>
        <v>Dunkirk Kirk</v>
      </c>
      <c r="F124" s="3" t="str">
        <f t="shared" si="1"/>
        <v>J</v>
      </c>
      <c r="G124" s="6">
        <v>1</v>
      </c>
      <c r="H124" s="6"/>
      <c r="I124" s="6"/>
      <c r="J124" s="6"/>
      <c r="K124" s="6"/>
      <c r="L124" s="6"/>
    </row>
    <row r="125" spans="1:12" x14ac:dyDescent="0.3">
      <c r="A125" s="57"/>
      <c r="B125" s="6" t="s">
        <v>272</v>
      </c>
      <c r="C125" s="6" t="str">
        <f>VLOOKUP(B125,'Members Data'!$A$3:$F$365,2,FALSE)</f>
        <v>Emily Pearson</v>
      </c>
      <c r="D125" s="6">
        <f>VLOOKUP(B125,'Members Data'!$A$3:$F$365,3,FALSE)</f>
        <v>51</v>
      </c>
      <c r="E125" s="6" t="str">
        <f>VLOOKUP(B125,'Members Data'!$A$3:$F$365,4,FALSE)</f>
        <v>Deio</v>
      </c>
      <c r="F125" s="3" t="str">
        <f t="shared" si="1"/>
        <v>S</v>
      </c>
      <c r="G125" s="6"/>
      <c r="H125" s="6">
        <v>3</v>
      </c>
      <c r="I125" s="6"/>
      <c r="J125" s="6"/>
      <c r="K125" s="6"/>
      <c r="L125" s="6"/>
    </row>
    <row r="126" spans="1:12" x14ac:dyDescent="0.3">
      <c r="A126" s="57"/>
      <c r="B126" s="6" t="s">
        <v>126</v>
      </c>
      <c r="C126" s="6" t="str">
        <f>VLOOKUP(B126,'Members Data'!$A$3:$F$365,2,FALSE)</f>
        <v>Annie Hopper</v>
      </c>
      <c r="D126" s="6">
        <f>VLOOKUP(B126,'Members Data'!$A$3:$F$365,3,FALSE)</f>
        <v>9</v>
      </c>
      <c r="E126" s="6" t="str">
        <f>VLOOKUP(B126,'Members Data'!$A$3:$F$365,4,FALSE)</f>
        <v>Renvarg Ruby Lou</v>
      </c>
      <c r="F126" s="3" t="str">
        <f t="shared" si="1"/>
        <v>I</v>
      </c>
      <c r="G126" s="6"/>
      <c r="H126" s="6">
        <v>1</v>
      </c>
      <c r="I126" s="6"/>
      <c r="J126" s="6"/>
      <c r="K126" s="6"/>
      <c r="L126" s="6"/>
    </row>
    <row r="127" spans="1:12" x14ac:dyDescent="0.3">
      <c r="A127" s="57"/>
      <c r="B127" s="6" t="s">
        <v>638</v>
      </c>
      <c r="C127" s="6" t="str">
        <f>VLOOKUP(B127,'Members Data'!$A$3:$F$365,2,FALSE)</f>
        <v>Joanne Rowcroft</v>
      </c>
      <c r="D127" s="6">
        <f>VLOOKUP(B127,'Members Data'!$A$3:$F$365,3,FALSE)</f>
        <v>67</v>
      </c>
      <c r="E127" s="6" t="str">
        <f>VLOOKUP(B127,'Members Data'!$A$3:$F$365,4,FALSE)</f>
        <v>Tannochbrae Torra</v>
      </c>
      <c r="F127" s="3" t="str">
        <f t="shared" si="1"/>
        <v>s</v>
      </c>
      <c r="G127" s="6"/>
      <c r="H127" s="6"/>
      <c r="I127" s="6"/>
      <c r="J127" s="6">
        <v>6</v>
      </c>
      <c r="K127" s="6">
        <v>10</v>
      </c>
      <c r="L127" s="6"/>
    </row>
    <row r="128" spans="1:12" x14ac:dyDescent="0.3">
      <c r="A128" s="57"/>
      <c r="B128" s="6" t="s">
        <v>747</v>
      </c>
      <c r="C128" s="6" t="str">
        <f>VLOOKUP(B128,'Members Data'!$A$3:$F$365,2,FALSE)</f>
        <v>Emma Brook</v>
      </c>
      <c r="D128" s="6">
        <f>VLOOKUP(B128,'Members Data'!$A$3:$F$365,3,FALSE)</f>
        <v>25</v>
      </c>
      <c r="E128" s="6" t="str">
        <f>VLOOKUP(B128,'Members Data'!$A$3:$F$365,4,FALSE)</f>
        <v xml:space="preserve">summerhouse sunshine </v>
      </c>
      <c r="F128" s="3" t="str">
        <f t="shared" si="1"/>
        <v>s</v>
      </c>
      <c r="G128" s="6"/>
      <c r="H128" s="6"/>
      <c r="I128" s="6"/>
      <c r="J128" s="6"/>
      <c r="K128" s="6">
        <v>8</v>
      </c>
      <c r="L128" s="6"/>
    </row>
    <row r="129" spans="1:12" x14ac:dyDescent="0.3">
      <c r="A129" s="57"/>
      <c r="B129" s="6"/>
      <c r="C129" s="6" t="e">
        <f>VLOOKUP(B129,'Members Data'!$A$3:$F$365,2,FALSE)</f>
        <v>#N/A</v>
      </c>
      <c r="D129" s="6" t="e">
        <f>VLOOKUP(B129,'Members Data'!$A$3:$F$365,3,FALSE)</f>
        <v>#N/A</v>
      </c>
      <c r="E129" s="6" t="e">
        <f>VLOOKUP(B129,'Members Data'!$A$3:$F$365,4,FALSE)</f>
        <v>#N/A</v>
      </c>
      <c r="F129" s="3" t="str">
        <f t="shared" si="1"/>
        <v/>
      </c>
      <c r="G129" s="6"/>
      <c r="H129" s="6"/>
      <c r="I129" s="6"/>
      <c r="J129" s="6"/>
      <c r="K129" s="6"/>
      <c r="L129" s="6"/>
    </row>
    <row r="130" spans="1:12" x14ac:dyDescent="0.3">
      <c r="A130" s="57"/>
      <c r="B130" s="6"/>
      <c r="C130" s="6" t="e">
        <f>VLOOKUP(B130,'Members Data'!$A$3:$F$365,2,FALSE)</f>
        <v>#N/A</v>
      </c>
      <c r="D130" s="6" t="e">
        <f>VLOOKUP(B130,'Members Data'!$A$3:$F$365,3,FALSE)</f>
        <v>#N/A</v>
      </c>
      <c r="E130" s="6" t="e">
        <f>VLOOKUP(B130,'Members Data'!$A$3:$F$365,4,FALSE)</f>
        <v>#N/A</v>
      </c>
      <c r="F130" s="3" t="str">
        <f t="shared" si="1"/>
        <v/>
      </c>
      <c r="G130" s="6"/>
      <c r="H130" s="6"/>
      <c r="I130" s="6"/>
      <c r="J130" s="6"/>
      <c r="K130" s="6"/>
      <c r="L130" s="6"/>
    </row>
    <row r="131" spans="1:12" x14ac:dyDescent="0.3">
      <c r="A131" s="57"/>
      <c r="B131" s="6"/>
      <c r="C131" s="6" t="e">
        <f>VLOOKUP(B131,'Members Data'!$A$3:$F$365,2,FALSE)</f>
        <v>#N/A</v>
      </c>
      <c r="D131" s="6" t="e">
        <f>VLOOKUP(B131,'Members Data'!$A$3:$F$365,3,FALSE)</f>
        <v>#N/A</v>
      </c>
      <c r="E131" s="6" t="e">
        <f>VLOOKUP(B131,'Members Data'!$A$3:$F$365,4,FALSE)</f>
        <v>#N/A</v>
      </c>
      <c r="F131" s="3" t="str">
        <f t="shared" si="1"/>
        <v/>
      </c>
      <c r="G131" s="6"/>
      <c r="H131" s="6"/>
      <c r="I131" s="6"/>
      <c r="J131" s="6"/>
      <c r="K131" s="6"/>
      <c r="L131" s="6"/>
    </row>
    <row r="132" spans="1:12" x14ac:dyDescent="0.3">
      <c r="A132" s="57"/>
      <c r="B132" s="6"/>
      <c r="C132" s="6" t="e">
        <f>VLOOKUP(B132,'Members Data'!$A$3:$F$365,2,FALSE)</f>
        <v>#N/A</v>
      </c>
      <c r="D132" s="6" t="e">
        <f>VLOOKUP(B132,'Members Data'!$A$3:$F$365,3,FALSE)</f>
        <v>#N/A</v>
      </c>
      <c r="E132" s="6" t="e">
        <f>VLOOKUP(B132,'Members Data'!$A$3:$F$365,4,FALSE)</f>
        <v>#N/A</v>
      </c>
      <c r="F132" s="3" t="str">
        <f t="shared" ref="F132:F196" si="2">LEFT(B132,1)</f>
        <v/>
      </c>
      <c r="G132" s="6"/>
      <c r="H132" s="6"/>
      <c r="I132" s="6"/>
      <c r="J132" s="6"/>
      <c r="K132" s="6"/>
      <c r="L132" s="6"/>
    </row>
    <row r="133" spans="1:12" x14ac:dyDescent="0.3">
      <c r="A133" s="57"/>
      <c r="B133" s="6"/>
      <c r="C133" s="6" t="e">
        <f>VLOOKUP(B133,'Members Data'!$A$3:$F$365,2,FALSE)</f>
        <v>#N/A</v>
      </c>
      <c r="D133" s="6" t="e">
        <f>VLOOKUP(B133,'Members Data'!$A$3:$F$365,3,FALSE)</f>
        <v>#N/A</v>
      </c>
      <c r="E133" s="6" t="e">
        <f>VLOOKUP(B133,'Members Data'!$A$3:$F$365,4,FALSE)</f>
        <v>#N/A</v>
      </c>
      <c r="F133" s="3" t="str">
        <f t="shared" si="2"/>
        <v/>
      </c>
      <c r="G133" s="6"/>
      <c r="H133" s="6"/>
      <c r="I133" s="6"/>
      <c r="J133" s="6"/>
      <c r="K133" s="6"/>
      <c r="L133" s="6"/>
    </row>
    <row r="134" spans="1:12" x14ac:dyDescent="0.3">
      <c r="A134" s="57"/>
      <c r="B134" s="6"/>
      <c r="C134" s="6" t="e">
        <f>VLOOKUP(B134,'Members Data'!$A$3:$F$365,2,FALSE)</f>
        <v>#N/A</v>
      </c>
      <c r="D134" s="6" t="e">
        <f>VLOOKUP(B134,'Members Data'!$A$3:$F$365,3,FALSE)</f>
        <v>#N/A</v>
      </c>
      <c r="E134" s="6" t="e">
        <f>VLOOKUP(B134,'Members Data'!$A$3:$F$365,4,FALSE)</f>
        <v>#N/A</v>
      </c>
      <c r="F134" s="3" t="str">
        <f t="shared" si="2"/>
        <v/>
      </c>
      <c r="G134" s="6"/>
      <c r="H134" s="6"/>
      <c r="I134" s="6"/>
      <c r="J134" s="6"/>
      <c r="K134" s="6"/>
      <c r="L134" s="6"/>
    </row>
    <row r="135" spans="1:12" x14ac:dyDescent="0.3">
      <c r="A135" s="57"/>
      <c r="B135" s="6"/>
      <c r="C135" s="6" t="e">
        <f>VLOOKUP(B135,'Members Data'!$A$3:$F$365,2,FALSE)</f>
        <v>#N/A</v>
      </c>
      <c r="D135" s="6" t="e">
        <f>VLOOKUP(B135,'Members Data'!$A$3:$F$365,3,FALSE)</f>
        <v>#N/A</v>
      </c>
      <c r="E135" s="6" t="e">
        <f>VLOOKUP(B135,'Members Data'!$A$3:$F$365,4,FALSE)</f>
        <v>#N/A</v>
      </c>
      <c r="F135" s="3" t="str">
        <f t="shared" si="2"/>
        <v/>
      </c>
      <c r="G135" s="6"/>
      <c r="H135" s="6"/>
      <c r="I135" s="6"/>
      <c r="J135" s="6"/>
      <c r="K135" s="6"/>
      <c r="L135" s="6"/>
    </row>
    <row r="136" spans="1:12" x14ac:dyDescent="0.3">
      <c r="A136" s="57"/>
      <c r="B136" s="6"/>
      <c r="C136" s="6" t="e">
        <f>VLOOKUP(B136,'Members Data'!$A$3:$F$365,2,FALSE)</f>
        <v>#N/A</v>
      </c>
      <c r="D136" s="6" t="e">
        <f>VLOOKUP(B136,'Members Data'!$A$3:$F$365,3,FALSE)</f>
        <v>#N/A</v>
      </c>
      <c r="E136" s="6" t="e">
        <f>VLOOKUP(B136,'Members Data'!$A$3:$F$365,4,FALSE)</f>
        <v>#N/A</v>
      </c>
      <c r="F136" s="3" t="str">
        <f t="shared" si="2"/>
        <v/>
      </c>
      <c r="G136" s="6"/>
      <c r="H136" s="6"/>
      <c r="I136" s="6"/>
      <c r="J136" s="6"/>
      <c r="K136" s="6"/>
      <c r="L136" s="6"/>
    </row>
    <row r="137" spans="1:12" x14ac:dyDescent="0.3">
      <c r="A137" s="83"/>
      <c r="B137" s="6"/>
      <c r="C137" s="6" t="e">
        <f>VLOOKUP(B137,'Members Data'!$A$3:$F$365,2,FALSE)</f>
        <v>#N/A</v>
      </c>
      <c r="D137" s="6" t="e">
        <f>VLOOKUP(B137,'Members Data'!$A$3:$F$365,3,FALSE)</f>
        <v>#N/A</v>
      </c>
      <c r="E137" s="6" t="e">
        <f>VLOOKUP(B137,'Members Data'!$A$3:$F$365,4,FALSE)</f>
        <v>#N/A</v>
      </c>
      <c r="F137" s="40"/>
      <c r="G137" s="43"/>
      <c r="H137" s="43"/>
      <c r="I137" s="43"/>
      <c r="J137" s="43"/>
      <c r="K137" s="43"/>
      <c r="L137" s="43"/>
    </row>
    <row r="138" spans="1:12" x14ac:dyDescent="0.3">
      <c r="A138" s="83"/>
      <c r="B138" s="6"/>
      <c r="C138" s="6" t="e">
        <f>VLOOKUP(B138,'Members Data'!$A$3:$F$365,2,FALSE)</f>
        <v>#N/A</v>
      </c>
      <c r="D138" s="6" t="e">
        <f>VLOOKUP(B138,'Members Data'!$A$3:$F$365,3,FALSE)</f>
        <v>#N/A</v>
      </c>
      <c r="E138" s="6" t="e">
        <f>VLOOKUP(B138,'Members Data'!$A$3:$F$365,4,FALSE)</f>
        <v>#N/A</v>
      </c>
      <c r="F138" s="40"/>
      <c r="G138" s="43"/>
      <c r="H138" s="43"/>
      <c r="I138" s="43"/>
      <c r="J138" s="43"/>
      <c r="K138" s="43"/>
      <c r="L138" s="43"/>
    </row>
    <row r="139" spans="1:12" x14ac:dyDescent="0.3">
      <c r="A139" s="57"/>
      <c r="B139" s="6"/>
      <c r="C139" s="6" t="e">
        <f>VLOOKUP(B139,'Members Data'!$A$3:$F$365,2,FALSE)</f>
        <v>#N/A</v>
      </c>
      <c r="D139" s="6" t="e">
        <f>VLOOKUP(B139,'Members Data'!$A$3:$F$365,3,FALSE)</f>
        <v>#N/A</v>
      </c>
      <c r="E139" s="6" t="e">
        <f>VLOOKUP(B139,'Members Data'!$A$3:$F$365,4,FALSE)</f>
        <v>#N/A</v>
      </c>
      <c r="F139" s="3" t="str">
        <f t="shared" si="2"/>
        <v/>
      </c>
      <c r="G139" s="6"/>
      <c r="H139" s="6"/>
      <c r="I139" s="6"/>
      <c r="J139" s="6"/>
      <c r="K139" s="6"/>
      <c r="L139" s="6"/>
    </row>
    <row r="140" spans="1:12" x14ac:dyDescent="0.3">
      <c r="A140" s="14"/>
      <c r="C140" s="1"/>
      <c r="D140" s="1"/>
      <c r="E140" s="1"/>
      <c r="F140" s="3" t="str">
        <f t="shared" si="2"/>
        <v/>
      </c>
    </row>
    <row r="141" spans="1:12" x14ac:dyDescent="0.3">
      <c r="A141" s="58" t="s">
        <v>53</v>
      </c>
      <c r="B141" s="7" t="s">
        <v>266</v>
      </c>
      <c r="C141" s="7" t="str">
        <f>VLOOKUP(B141,'Members Data'!$A$3:$F$365,2,FALSE)</f>
        <v>Mogan Yeomans</v>
      </c>
      <c r="D141" s="7">
        <f>VLOOKUP(B141,'Members Data'!$A$3:$F$365,3,FALSE)</f>
        <v>49</v>
      </c>
      <c r="E141" s="7" t="str">
        <f>VLOOKUP(B141,'Members Data'!$A$3:$F$365,4,FALSE)</f>
        <v>Lumcloon Susie</v>
      </c>
      <c r="F141" s="3" t="str">
        <f t="shared" si="2"/>
        <v>S</v>
      </c>
      <c r="G141" s="7">
        <v>7</v>
      </c>
      <c r="H141" s="7">
        <v>6</v>
      </c>
      <c r="I141" s="7">
        <v>7</v>
      </c>
      <c r="J141" s="7"/>
      <c r="K141" s="7"/>
      <c r="L141" s="7"/>
    </row>
    <row r="142" spans="1:12" x14ac:dyDescent="0.3">
      <c r="A142" s="58"/>
      <c r="B142" s="7" t="s">
        <v>133</v>
      </c>
      <c r="C142" s="7" t="str">
        <f>VLOOKUP(B142,'Members Data'!$A$3:$F$365,2,FALSE)</f>
        <v>Danielle Wiseman</v>
      </c>
      <c r="D142" s="7">
        <f>VLOOKUP(B142,'Members Data'!$A$3:$F$365,3,FALSE)</f>
        <v>11</v>
      </c>
      <c r="E142" s="7" t="str">
        <f>VLOOKUP(B142,'Members Data'!$A$3:$F$365,4,FALSE)</f>
        <v>Llwyn Rhyn Natasha</v>
      </c>
      <c r="F142" s="3" t="str">
        <f t="shared" si="2"/>
        <v>S</v>
      </c>
      <c r="G142" s="7">
        <v>6</v>
      </c>
      <c r="H142" s="7">
        <v>7</v>
      </c>
      <c r="I142" s="7">
        <v>6</v>
      </c>
      <c r="J142" s="7">
        <v>6</v>
      </c>
      <c r="K142" s="7"/>
      <c r="L142" s="7"/>
    </row>
    <row r="143" spans="1:12" x14ac:dyDescent="0.3">
      <c r="A143" s="58"/>
      <c r="B143" s="7" t="s">
        <v>560</v>
      </c>
      <c r="C143" s="7" t="str">
        <f>VLOOKUP(B143,'Members Data'!$A$3:$F$365,2,FALSE)</f>
        <v>Poppy Roberts</v>
      </c>
      <c r="D143" s="7">
        <f>VLOOKUP(B143,'Members Data'!$A$3:$F$365,3,FALSE)</f>
        <v>55</v>
      </c>
      <c r="E143" s="7" t="str">
        <f>VLOOKUP(B143,'Members Data'!$A$3:$F$365,4,FALSE)</f>
        <v>See what Happens</v>
      </c>
      <c r="F143" s="3" t="str">
        <f t="shared" si="2"/>
        <v>I</v>
      </c>
      <c r="G143" s="7">
        <v>5</v>
      </c>
      <c r="H143" s="7">
        <v>4</v>
      </c>
      <c r="I143" s="7"/>
      <c r="J143" s="7"/>
      <c r="K143" s="7"/>
      <c r="L143" s="7"/>
    </row>
    <row r="144" spans="1:12" x14ac:dyDescent="0.3">
      <c r="A144" s="58"/>
      <c r="B144" s="7" t="s">
        <v>308</v>
      </c>
      <c r="C144" s="7" t="str">
        <f>VLOOKUP(B144,'Members Data'!$A$3:$F$365,2,FALSE)</f>
        <v>Kayleigh Savitsky</v>
      </c>
      <c r="D144" s="7">
        <f>VLOOKUP(B144,'Members Data'!$A$3:$F$365,3,FALSE)</f>
        <v>62</v>
      </c>
      <c r="E144" s="7" t="str">
        <f>VLOOKUP(B144,'Members Data'!$A$3:$F$365,4,FALSE)</f>
        <v>Trainriggs Harriet</v>
      </c>
      <c r="F144" s="3" t="str">
        <f t="shared" si="2"/>
        <v>S</v>
      </c>
      <c r="G144" s="7">
        <v>4</v>
      </c>
      <c r="H144" s="7">
        <v>3</v>
      </c>
      <c r="I144" s="7">
        <v>4</v>
      </c>
      <c r="J144" s="7">
        <v>7</v>
      </c>
      <c r="K144" s="7">
        <v>14</v>
      </c>
      <c r="L144" s="7"/>
    </row>
    <row r="145" spans="1:12" x14ac:dyDescent="0.3">
      <c r="A145" s="58"/>
      <c r="B145" s="7" t="s">
        <v>470</v>
      </c>
      <c r="C145" s="7" t="str">
        <f>VLOOKUP(B145,'Members Data'!$A$3:$F$365,2,FALSE)</f>
        <v>Layla Weeden</v>
      </c>
      <c r="D145" s="7">
        <f>VLOOKUP(B145,'Members Data'!$A$3:$F$365,3,FALSE)</f>
        <v>108</v>
      </c>
      <c r="E145" s="7" t="str">
        <f>VLOOKUP(B145,'Members Data'!$A$3:$F$365,4,FALSE)</f>
        <v>Acresdale She's the one</v>
      </c>
      <c r="F145" s="3" t="str">
        <f t="shared" si="2"/>
        <v>I</v>
      </c>
      <c r="G145" s="7">
        <v>2</v>
      </c>
      <c r="H145" s="7">
        <v>1</v>
      </c>
      <c r="I145" s="7"/>
      <c r="J145" s="7"/>
      <c r="K145" s="7"/>
      <c r="L145" s="7"/>
    </row>
    <row r="146" spans="1:12" x14ac:dyDescent="0.3">
      <c r="A146" s="58"/>
      <c r="B146" s="7" t="s">
        <v>499</v>
      </c>
      <c r="C146" s="7" t="str">
        <f>VLOOKUP(B146,'Members Data'!$A$3:$F$365,2,FALSE)</f>
        <v>Anya Lee</v>
      </c>
      <c r="D146" s="7">
        <f>VLOOKUP(B146,'Members Data'!$A$3:$F$365,3,FALSE)</f>
        <v>115</v>
      </c>
      <c r="E146" s="7" t="str">
        <f>VLOOKUP(B146,'Members Data'!$A$3:$F$365,4,FALSE)</f>
        <v>The Travelling Man</v>
      </c>
      <c r="F146" s="3" t="str">
        <f t="shared" si="2"/>
        <v>I</v>
      </c>
      <c r="G146" s="7">
        <v>3</v>
      </c>
      <c r="H146" s="7">
        <v>2</v>
      </c>
      <c r="I146" s="7"/>
      <c r="J146" s="7"/>
      <c r="K146" s="7">
        <v>12</v>
      </c>
      <c r="L146" s="7"/>
    </row>
    <row r="147" spans="1:12" x14ac:dyDescent="0.3">
      <c r="A147" s="58"/>
      <c r="B147" s="7" t="s">
        <v>228</v>
      </c>
      <c r="C147" s="7" t="str">
        <f>VLOOKUP(B147,'Members Data'!$A$3:$F$365,2,FALSE)</f>
        <v>Jasmine Ruby Thornton</v>
      </c>
      <c r="D147" s="7">
        <f>VLOOKUP(B147,'Members Data'!$A$3:$F$365,3,FALSE)</f>
        <v>41</v>
      </c>
      <c r="E147" s="7" t="str">
        <f>VLOOKUP(B147,'Members Data'!$A$3:$F$365,4,FALSE)</f>
        <v>The General</v>
      </c>
      <c r="F147" s="3" t="str">
        <f t="shared" si="2"/>
        <v>I</v>
      </c>
      <c r="G147" s="7">
        <v>1</v>
      </c>
      <c r="H147" s="7"/>
      <c r="I147" s="7"/>
      <c r="J147" s="7"/>
      <c r="K147" s="7"/>
      <c r="L147" s="7"/>
    </row>
    <row r="148" spans="1:12" x14ac:dyDescent="0.3">
      <c r="A148" s="58"/>
      <c r="B148" s="7" t="s">
        <v>420</v>
      </c>
      <c r="C148" s="7" t="str">
        <f>VLOOKUP(B148,'Members Data'!$A$3:$F$365,2,FALSE)</f>
        <v>Daisy Riley</v>
      </c>
      <c r="D148" s="7">
        <f>VLOOKUP(B148,'Members Data'!$A$3:$F$365,3,FALSE)</f>
        <v>94</v>
      </c>
      <c r="E148" s="7" t="str">
        <f>VLOOKUP(B148,'Members Data'!$A$3:$F$365,4,FALSE)</f>
        <v>Reggie</v>
      </c>
      <c r="F148" s="3" t="str">
        <f t="shared" si="2"/>
        <v>I</v>
      </c>
      <c r="G148" s="7">
        <v>1</v>
      </c>
      <c r="H148" s="7"/>
      <c r="I148" s="7"/>
      <c r="J148" s="7"/>
      <c r="K148" s="7"/>
      <c r="L148" s="7"/>
    </row>
    <row r="149" spans="1:12" x14ac:dyDescent="0.3">
      <c r="A149" s="58"/>
      <c r="B149" s="7" t="s">
        <v>590</v>
      </c>
      <c r="C149" s="7" t="str">
        <f>VLOOKUP(B149,'Members Data'!$A$3:$F$365,2,FALSE)</f>
        <v>Alicia Houlihan</v>
      </c>
      <c r="D149" s="7">
        <f>VLOOKUP(B149,'Members Data'!$A$3:$F$365,3,FALSE)</f>
        <v>135</v>
      </c>
      <c r="E149" s="7" t="str">
        <f>VLOOKUP(B149,'Members Data'!$A$3:$F$365,4,FALSE)</f>
        <v>Pairc An Faoi Diamond</v>
      </c>
      <c r="F149" s="3" t="str">
        <f t="shared" si="2"/>
        <v>S</v>
      </c>
      <c r="G149" s="7"/>
      <c r="H149" s="7">
        <v>5</v>
      </c>
      <c r="I149" s="7"/>
      <c r="J149" s="7"/>
      <c r="K149" s="7"/>
      <c r="L149" s="7"/>
    </row>
    <row r="150" spans="1:12" x14ac:dyDescent="0.3">
      <c r="A150" s="58"/>
      <c r="B150" s="7" t="s">
        <v>576</v>
      </c>
      <c r="C150" s="7" t="str">
        <f>VLOOKUP(B150,'Members Data'!$A$3:$F$365,2,FALSE)</f>
        <v>Bella Ruby Joy-Eatock</v>
      </c>
      <c r="D150" s="7">
        <f>VLOOKUP(B150,'Members Data'!$A$3:$F$365,3,FALSE)</f>
        <v>131</v>
      </c>
      <c r="E150" s="7" t="str">
        <f>VLOOKUP(B150,'Members Data'!$A$3:$F$365,4,FALSE)</f>
        <v>Troy</v>
      </c>
      <c r="F150" s="3" t="str">
        <f t="shared" si="2"/>
        <v>I</v>
      </c>
      <c r="G150" s="7"/>
      <c r="H150" s="7">
        <v>1</v>
      </c>
      <c r="I150" s="7"/>
      <c r="J150" s="7"/>
      <c r="K150" s="7"/>
      <c r="L150" s="7"/>
    </row>
    <row r="151" spans="1:12" x14ac:dyDescent="0.3">
      <c r="A151" s="58"/>
      <c r="B151" s="7" t="s">
        <v>663</v>
      </c>
      <c r="C151" s="7" t="str">
        <f>VLOOKUP(B151,'Members Data'!$A$3:$F$365,2,FALSE)</f>
        <v>Suzie Kavanagh</v>
      </c>
      <c r="D151" s="7">
        <f>VLOOKUP(B151,'Members Data'!$A$3:$F$365,3,FALSE)</f>
        <v>148</v>
      </c>
      <c r="E151" s="7" t="str">
        <f>VLOOKUP(B151,'Members Data'!$A$3:$F$365,4,FALSE)</f>
        <v>Kimico Just For You</v>
      </c>
      <c r="F151" s="3" t="str">
        <f t="shared" si="2"/>
        <v>S</v>
      </c>
      <c r="G151" s="7"/>
      <c r="H151" s="7"/>
      <c r="I151" s="7">
        <v>3</v>
      </c>
      <c r="J151" s="7">
        <v>5</v>
      </c>
      <c r="K151" s="7">
        <v>10</v>
      </c>
      <c r="L151" s="7"/>
    </row>
    <row r="152" spans="1:12" x14ac:dyDescent="0.3">
      <c r="A152" s="58"/>
      <c r="B152" s="7"/>
      <c r="C152" s="7" t="e">
        <f>VLOOKUP(B152,'Members Data'!$A$3:$F$365,2,FALSE)</f>
        <v>#N/A</v>
      </c>
      <c r="D152" s="7" t="e">
        <f>VLOOKUP(B152,'Members Data'!$A$3:$F$365,3,FALSE)</f>
        <v>#N/A</v>
      </c>
      <c r="E152" s="7" t="e">
        <f>VLOOKUP(B152,'Members Data'!$A$3:$F$365,4,FALSE)</f>
        <v>#N/A</v>
      </c>
      <c r="F152" s="3" t="str">
        <f t="shared" si="2"/>
        <v/>
      </c>
      <c r="G152" s="7"/>
      <c r="H152" s="7"/>
      <c r="I152" s="7"/>
      <c r="J152" s="7"/>
      <c r="K152" s="7"/>
      <c r="L152" s="7"/>
    </row>
    <row r="153" spans="1:12" x14ac:dyDescent="0.3">
      <c r="A153" s="58"/>
      <c r="B153" s="7"/>
      <c r="C153" s="7" t="e">
        <f>VLOOKUP(B153,'Members Data'!$A$3:$F$365,2,FALSE)</f>
        <v>#N/A</v>
      </c>
      <c r="D153" s="7" t="e">
        <f>VLOOKUP(B153,'Members Data'!$A$3:$F$365,3,FALSE)</f>
        <v>#N/A</v>
      </c>
      <c r="E153" s="7" t="e">
        <f>VLOOKUP(B153,'Members Data'!$A$3:$F$365,4,FALSE)</f>
        <v>#N/A</v>
      </c>
      <c r="F153" s="3" t="str">
        <f t="shared" si="2"/>
        <v/>
      </c>
      <c r="G153" s="7"/>
      <c r="H153" s="7"/>
      <c r="I153" s="7"/>
      <c r="J153" s="7"/>
      <c r="K153" s="7"/>
      <c r="L153" s="7"/>
    </row>
    <row r="154" spans="1:12" x14ac:dyDescent="0.3">
      <c r="A154" s="58"/>
      <c r="B154" s="7"/>
      <c r="C154" s="7" t="e">
        <f>VLOOKUP(B154,'Members Data'!$A$3:$F$365,2,FALSE)</f>
        <v>#N/A</v>
      </c>
      <c r="D154" s="7" t="e">
        <f>VLOOKUP(B154,'Members Data'!$A$3:$F$365,3,FALSE)</f>
        <v>#N/A</v>
      </c>
      <c r="E154" s="7" t="e">
        <f>VLOOKUP(B154,'Members Data'!$A$3:$F$365,4,FALSE)</f>
        <v>#N/A</v>
      </c>
      <c r="F154" s="3" t="str">
        <f t="shared" si="2"/>
        <v/>
      </c>
      <c r="G154" s="7"/>
      <c r="H154" s="7"/>
      <c r="I154" s="7"/>
      <c r="J154" s="7"/>
      <c r="K154" s="7"/>
      <c r="L154" s="7"/>
    </row>
    <row r="155" spans="1:12" x14ac:dyDescent="0.3">
      <c r="A155" s="58"/>
      <c r="B155" s="7"/>
      <c r="C155" s="7" t="e">
        <f>VLOOKUP(B155,'Members Data'!$A$3:$F$365,2,FALSE)</f>
        <v>#N/A</v>
      </c>
      <c r="D155" s="7" t="e">
        <f>VLOOKUP(B155,'Members Data'!$A$3:$F$365,3,FALSE)</f>
        <v>#N/A</v>
      </c>
      <c r="E155" s="7" t="e">
        <f>VLOOKUP(B155,'Members Data'!$A$3:$F$365,4,FALSE)</f>
        <v>#N/A</v>
      </c>
      <c r="F155" s="3" t="str">
        <f t="shared" si="2"/>
        <v/>
      </c>
      <c r="G155" s="7"/>
      <c r="H155" s="7"/>
      <c r="I155" s="7"/>
      <c r="J155" s="7"/>
      <c r="K155" s="7"/>
      <c r="L155" s="7"/>
    </row>
    <row r="156" spans="1:12" x14ac:dyDescent="0.3">
      <c r="A156" s="58"/>
      <c r="B156" s="7"/>
      <c r="C156" s="7" t="e">
        <f>VLOOKUP(B156,'Members Data'!$A$3:$F$365,2,FALSE)</f>
        <v>#N/A</v>
      </c>
      <c r="D156" s="7" t="e">
        <f>VLOOKUP(B156,'Members Data'!$A$3:$F$365,3,FALSE)</f>
        <v>#N/A</v>
      </c>
      <c r="E156" s="7" t="e">
        <f>VLOOKUP(B156,'Members Data'!$A$3:$F$365,4,FALSE)</f>
        <v>#N/A</v>
      </c>
      <c r="F156" s="3" t="str">
        <f t="shared" si="2"/>
        <v/>
      </c>
      <c r="G156" s="7"/>
      <c r="H156" s="7"/>
      <c r="I156" s="7"/>
      <c r="J156" s="7"/>
      <c r="K156" s="7"/>
      <c r="L156" s="7"/>
    </row>
    <row r="157" spans="1:12" x14ac:dyDescent="0.3">
      <c r="A157" s="58"/>
      <c r="B157" s="7"/>
      <c r="C157" s="7" t="e">
        <f>VLOOKUP(B157,'Members Data'!$A$3:$F$365,2,FALSE)</f>
        <v>#N/A</v>
      </c>
      <c r="D157" s="7" t="e">
        <f>VLOOKUP(B157,'Members Data'!$A$3:$F$365,3,FALSE)</f>
        <v>#N/A</v>
      </c>
      <c r="E157" s="7" t="e">
        <f>VLOOKUP(B157,'Members Data'!$A$3:$F$365,4,FALSE)</f>
        <v>#N/A</v>
      </c>
      <c r="F157" s="3" t="str">
        <f t="shared" si="2"/>
        <v/>
      </c>
      <c r="G157" s="7"/>
      <c r="H157" s="7"/>
      <c r="I157" s="7"/>
      <c r="J157" s="7"/>
      <c r="K157" s="7"/>
      <c r="L157" s="7"/>
    </row>
    <row r="158" spans="1:12" x14ac:dyDescent="0.3">
      <c r="A158" s="58"/>
      <c r="B158" s="7"/>
      <c r="C158" s="7" t="e">
        <f>VLOOKUP(B158,'Members Data'!$A$3:$F$365,2,FALSE)</f>
        <v>#N/A</v>
      </c>
      <c r="D158" s="7" t="e">
        <f>VLOOKUP(B158,'Members Data'!$A$3:$F$365,3,FALSE)</f>
        <v>#N/A</v>
      </c>
      <c r="E158" s="7" t="e">
        <f>VLOOKUP(B158,'Members Data'!$A$3:$F$365,4,FALSE)</f>
        <v>#N/A</v>
      </c>
      <c r="F158" s="3" t="str">
        <f t="shared" si="2"/>
        <v/>
      </c>
      <c r="G158" s="7"/>
      <c r="H158" s="7"/>
      <c r="I158" s="7"/>
      <c r="J158" s="7"/>
      <c r="K158" s="7"/>
      <c r="L158" s="7"/>
    </row>
    <row r="159" spans="1:12" x14ac:dyDescent="0.3">
      <c r="A159" s="58"/>
      <c r="B159" s="7"/>
      <c r="C159" s="7" t="e">
        <f>VLOOKUP(B159,'Members Data'!$A$3:$F$365,2,FALSE)</f>
        <v>#N/A</v>
      </c>
      <c r="D159" s="7" t="e">
        <f>VLOOKUP(B159,'Members Data'!$A$3:$F$365,3,FALSE)</f>
        <v>#N/A</v>
      </c>
      <c r="E159" s="7" t="e">
        <f>VLOOKUP(B159,'Members Data'!$A$3:$F$365,4,FALSE)</f>
        <v>#N/A</v>
      </c>
      <c r="F159" s="3" t="str">
        <f t="shared" si="2"/>
        <v/>
      </c>
      <c r="G159" s="7"/>
      <c r="H159" s="7"/>
      <c r="I159" s="7"/>
      <c r="J159" s="7"/>
      <c r="K159" s="7"/>
      <c r="L159" s="7"/>
    </row>
    <row r="160" spans="1:12" x14ac:dyDescent="0.3">
      <c r="A160" s="58"/>
      <c r="B160" s="7"/>
      <c r="C160" s="7" t="e">
        <f>VLOOKUP(B160,'Members Data'!$A$3:$F$365,2,FALSE)</f>
        <v>#N/A</v>
      </c>
      <c r="D160" s="7" t="e">
        <f>VLOOKUP(B160,'Members Data'!$A$3:$F$365,3,FALSE)</f>
        <v>#N/A</v>
      </c>
      <c r="E160" s="7" t="e">
        <f>VLOOKUP(B160,'Members Data'!$A$3:$F$365,4,FALSE)</f>
        <v>#N/A</v>
      </c>
      <c r="F160" s="3" t="str">
        <f t="shared" si="2"/>
        <v/>
      </c>
      <c r="G160" s="7"/>
      <c r="H160" s="7"/>
      <c r="I160" s="7"/>
      <c r="J160" s="7"/>
      <c r="K160" s="7"/>
      <c r="L160" s="7"/>
    </row>
    <row r="161" spans="1:12" x14ac:dyDescent="0.3">
      <c r="A161" s="58"/>
      <c r="B161" s="7"/>
      <c r="C161" s="7" t="e">
        <f>VLOOKUP(B161,'Members Data'!$A$3:$F$365,2,FALSE)</f>
        <v>#N/A</v>
      </c>
      <c r="D161" s="7" t="e">
        <f>VLOOKUP(B161,'Members Data'!$A$3:$F$365,3,FALSE)</f>
        <v>#N/A</v>
      </c>
      <c r="E161" s="7" t="e">
        <f>VLOOKUP(B161,'Members Data'!$A$3:$F$365,4,FALSE)</f>
        <v>#N/A</v>
      </c>
      <c r="F161" s="3" t="str">
        <f t="shared" si="2"/>
        <v/>
      </c>
      <c r="G161" s="7"/>
      <c r="H161" s="7"/>
      <c r="I161" s="7"/>
      <c r="J161" s="7"/>
      <c r="K161" s="7"/>
      <c r="L161" s="7"/>
    </row>
    <row r="162" spans="1:12" x14ac:dyDescent="0.3">
      <c r="A162" s="14"/>
      <c r="C162" s="1"/>
      <c r="D162" s="1"/>
      <c r="E162" s="1"/>
      <c r="F162" s="3" t="str">
        <f t="shared" si="2"/>
        <v/>
      </c>
    </row>
    <row r="163" spans="1:12" x14ac:dyDescent="0.3">
      <c r="A163" s="47"/>
      <c r="B163" s="8" t="s">
        <v>111</v>
      </c>
      <c r="C163" s="8" t="str">
        <f>VLOOKUP(B163,'Members Data'!$A$3:$F$365,2,FALSE)</f>
        <v>Grace Swainson</v>
      </c>
      <c r="D163" s="8">
        <f>VLOOKUP(B163,'Members Data'!$A$3:$F$365,3,FALSE)</f>
        <v>5</v>
      </c>
      <c r="E163" s="8" t="str">
        <f>VLOOKUP(B163,'Members Data'!$A$3:$F$365,4,FALSE)</f>
        <v>Desach De Biz</v>
      </c>
      <c r="F163" s="3" t="str">
        <f t="shared" si="2"/>
        <v>J</v>
      </c>
      <c r="G163" s="8">
        <v>7</v>
      </c>
      <c r="H163" s="8">
        <v>5</v>
      </c>
      <c r="I163" s="8">
        <v>7</v>
      </c>
      <c r="J163" s="8">
        <v>7</v>
      </c>
      <c r="K163" s="8">
        <v>14</v>
      </c>
      <c r="L163" s="8"/>
    </row>
    <row r="164" spans="1:12" x14ac:dyDescent="0.3">
      <c r="A164" s="47"/>
      <c r="B164" s="8" t="s">
        <v>587</v>
      </c>
      <c r="C164" s="8" t="str">
        <f>VLOOKUP(B164,'Members Data'!$A$3:$F$365,2,FALSE)</f>
        <v>Poppy Iddon</v>
      </c>
      <c r="D164" s="8">
        <f>VLOOKUP(B164,'Members Data'!$A$3:$F$365,3,FALSE)</f>
        <v>134</v>
      </c>
      <c r="E164" s="8" t="str">
        <f>VLOOKUP(B164,'Members Data'!$A$3:$F$365,4,FALSE)</f>
        <v>My Best Boy</v>
      </c>
      <c r="F164" s="3" t="str">
        <f t="shared" si="2"/>
        <v>S</v>
      </c>
      <c r="G164" s="8"/>
      <c r="H164" s="8">
        <v>6</v>
      </c>
      <c r="I164" s="8"/>
      <c r="J164" s="8"/>
      <c r="K164" s="8"/>
      <c r="L164" s="8"/>
    </row>
    <row r="165" spans="1:12" x14ac:dyDescent="0.3">
      <c r="A165" s="47"/>
      <c r="B165" s="8" t="s">
        <v>463</v>
      </c>
      <c r="C165" s="8" t="str">
        <f>VLOOKUP(B165,'Members Data'!$A$3:$F$365,2,FALSE)</f>
        <v>Mika Greener-Frith</v>
      </c>
      <c r="D165" s="8">
        <f>VLOOKUP(B165,'Members Data'!$A$3:$F$365,3,FALSE)</f>
        <v>106</v>
      </c>
      <c r="E165" s="8" t="str">
        <f>VLOOKUP(B165,'Members Data'!$A$3:$F$365,4,FALSE)</f>
        <v>Lyynhelyg Lola</v>
      </c>
      <c r="F165" s="3" t="str">
        <f t="shared" si="2"/>
        <v>I</v>
      </c>
      <c r="G165" s="8"/>
      <c r="H165" s="8"/>
      <c r="I165" s="8"/>
      <c r="J165" s="8">
        <v>6</v>
      </c>
      <c r="K165" s="8"/>
      <c r="L165" s="8"/>
    </row>
    <row r="166" spans="1:12" x14ac:dyDescent="0.3">
      <c r="A166" s="47"/>
      <c r="B166" s="8"/>
      <c r="C166" s="8" t="e">
        <f>VLOOKUP(B166,'Members Data'!$A$3:$F$365,2,FALSE)</f>
        <v>#N/A</v>
      </c>
      <c r="D166" s="8" t="e">
        <f>VLOOKUP(B166,'Members Data'!$A$3:$F$365,3,FALSE)</f>
        <v>#N/A</v>
      </c>
      <c r="E166" s="8" t="e">
        <f>VLOOKUP(B166,'Members Data'!$A$3:$F$365,4,FALSE)</f>
        <v>#N/A</v>
      </c>
      <c r="F166" s="3" t="str">
        <f t="shared" si="2"/>
        <v/>
      </c>
      <c r="G166" s="8"/>
      <c r="H166" s="8"/>
      <c r="I166" s="8"/>
      <c r="J166" s="8"/>
      <c r="K166" s="8"/>
      <c r="L166" s="8"/>
    </row>
    <row r="167" spans="1:12" x14ac:dyDescent="0.3">
      <c r="A167" s="47"/>
      <c r="B167" s="8"/>
      <c r="C167" s="8" t="e">
        <f>VLOOKUP(B167,'Members Data'!$A$3:$F$365,2,FALSE)</f>
        <v>#N/A</v>
      </c>
      <c r="D167" s="8" t="e">
        <f>VLOOKUP(B167,'Members Data'!$A$3:$F$365,3,FALSE)</f>
        <v>#N/A</v>
      </c>
      <c r="E167" s="8" t="e">
        <f>VLOOKUP(B167,'Members Data'!$A$3:$F$365,4,FALSE)</f>
        <v>#N/A</v>
      </c>
      <c r="F167" s="3" t="str">
        <f t="shared" si="2"/>
        <v/>
      </c>
      <c r="G167" s="8"/>
      <c r="H167" s="8"/>
      <c r="I167" s="8"/>
      <c r="J167" s="8"/>
      <c r="K167" s="8"/>
      <c r="L167" s="8"/>
    </row>
    <row r="168" spans="1:12" x14ac:dyDescent="0.3">
      <c r="A168" s="47"/>
      <c r="B168" s="8"/>
      <c r="C168" s="8" t="e">
        <f>VLOOKUP(B168,'Members Data'!$A$3:$F$365,2,FALSE)</f>
        <v>#N/A</v>
      </c>
      <c r="D168" s="8" t="e">
        <f>VLOOKUP(B168,'Members Data'!$A$3:$F$365,3,FALSE)</f>
        <v>#N/A</v>
      </c>
      <c r="E168" s="8" t="e">
        <f>VLOOKUP(B168,'Members Data'!$A$3:$F$365,4,FALSE)</f>
        <v>#N/A</v>
      </c>
      <c r="F168" s="3" t="str">
        <f t="shared" si="2"/>
        <v/>
      </c>
      <c r="G168" s="8"/>
      <c r="H168" s="8"/>
      <c r="I168" s="8"/>
      <c r="J168" s="8"/>
      <c r="K168" s="8"/>
      <c r="L168" s="8"/>
    </row>
    <row r="169" spans="1:12" x14ac:dyDescent="0.3">
      <c r="A169" s="47"/>
      <c r="B169" s="8"/>
      <c r="C169" s="8" t="e">
        <f>VLOOKUP(B169,'Members Data'!$A$3:$F$365,2,FALSE)</f>
        <v>#N/A</v>
      </c>
      <c r="D169" s="8" t="e">
        <f>VLOOKUP(B169,'Members Data'!$A$3:$F$365,3,FALSE)</f>
        <v>#N/A</v>
      </c>
      <c r="E169" s="8" t="e">
        <f>VLOOKUP(B169,'Members Data'!$A$3:$F$365,4,FALSE)</f>
        <v>#N/A</v>
      </c>
      <c r="F169" s="3" t="str">
        <f t="shared" si="2"/>
        <v/>
      </c>
      <c r="G169" s="8"/>
      <c r="H169" s="8"/>
      <c r="I169" s="8"/>
      <c r="J169" s="8"/>
      <c r="K169" s="8"/>
      <c r="L169" s="8"/>
    </row>
    <row r="170" spans="1:12" x14ac:dyDescent="0.3">
      <c r="A170" s="47"/>
      <c r="B170" s="8"/>
      <c r="C170" s="8" t="e">
        <f>VLOOKUP(B170,'Members Data'!$A$3:$F$365,2,FALSE)</f>
        <v>#N/A</v>
      </c>
      <c r="D170" s="8" t="e">
        <f>VLOOKUP(B170,'Members Data'!$A$3:$F$365,3,FALSE)</f>
        <v>#N/A</v>
      </c>
      <c r="E170" s="8" t="e">
        <f>VLOOKUP(B170,'Members Data'!$A$3:$F$365,4,FALSE)</f>
        <v>#N/A</v>
      </c>
      <c r="F170" s="3" t="str">
        <f t="shared" si="2"/>
        <v/>
      </c>
      <c r="G170" s="8"/>
      <c r="H170" s="8"/>
      <c r="I170" s="8"/>
      <c r="J170" s="8"/>
      <c r="K170" s="8"/>
      <c r="L170" s="8"/>
    </row>
    <row r="171" spans="1:12" x14ac:dyDescent="0.3">
      <c r="A171" s="47"/>
      <c r="B171" s="8"/>
      <c r="C171" s="8" t="e">
        <f>VLOOKUP(B171,'Members Data'!$A$3:$F$365,2,FALSE)</f>
        <v>#N/A</v>
      </c>
      <c r="D171" s="8" t="e">
        <f>VLOOKUP(B171,'Members Data'!$A$3:$F$365,3,FALSE)</f>
        <v>#N/A</v>
      </c>
      <c r="E171" s="8" t="e">
        <f>VLOOKUP(B171,'Members Data'!$A$3:$F$365,4,FALSE)</f>
        <v>#N/A</v>
      </c>
      <c r="F171" s="3" t="str">
        <f t="shared" si="2"/>
        <v/>
      </c>
      <c r="G171" s="8"/>
      <c r="H171" s="8"/>
      <c r="I171" s="8"/>
      <c r="J171" s="8"/>
      <c r="K171" s="8"/>
      <c r="L171" s="8"/>
    </row>
    <row r="172" spans="1:12" x14ac:dyDescent="0.3">
      <c r="A172" s="47"/>
      <c r="B172" s="8"/>
      <c r="C172" s="8" t="e">
        <f>VLOOKUP(B172,'Members Data'!$A$3:$F$365,2,FALSE)</f>
        <v>#N/A</v>
      </c>
      <c r="D172" s="8" t="e">
        <f>VLOOKUP(B172,'Members Data'!$A$3:$F$365,3,FALSE)</f>
        <v>#N/A</v>
      </c>
      <c r="E172" s="8" t="e">
        <f>VLOOKUP(B172,'Members Data'!$A$3:$F$365,4,FALSE)</f>
        <v>#N/A</v>
      </c>
      <c r="F172" s="3" t="str">
        <f t="shared" si="2"/>
        <v/>
      </c>
      <c r="G172" s="8"/>
      <c r="H172" s="8"/>
      <c r="I172" s="8"/>
      <c r="J172" s="8"/>
      <c r="K172" s="8"/>
      <c r="L172" s="8"/>
    </row>
    <row r="173" spans="1:12" x14ac:dyDescent="0.3">
      <c r="A173" s="47"/>
      <c r="B173" s="8"/>
      <c r="C173" s="8" t="e">
        <f>VLOOKUP(B173,'Members Data'!$A$3:$F$365,2,FALSE)</f>
        <v>#N/A</v>
      </c>
      <c r="D173" s="8" t="e">
        <f>VLOOKUP(B173,'Members Data'!$A$3:$F$365,3,FALSE)</f>
        <v>#N/A</v>
      </c>
      <c r="E173" s="8" t="e">
        <f>VLOOKUP(B173,'Members Data'!$A$3:$F$365,4,FALSE)</f>
        <v>#N/A</v>
      </c>
      <c r="F173" s="3" t="str">
        <f t="shared" si="2"/>
        <v/>
      </c>
      <c r="G173" s="8"/>
      <c r="H173" s="8"/>
      <c r="I173" s="8"/>
      <c r="J173" s="8"/>
      <c r="K173" s="8"/>
      <c r="L173" s="8"/>
    </row>
    <row r="174" spans="1:12" x14ac:dyDescent="0.3">
      <c r="A174" s="47"/>
      <c r="B174" s="8"/>
      <c r="C174" s="8" t="e">
        <f>VLOOKUP(B174,'Members Data'!$A$3:$F$365,2,FALSE)</f>
        <v>#N/A</v>
      </c>
      <c r="D174" s="8" t="e">
        <f>VLOOKUP(B174,'Members Data'!$A$3:$F$365,3,FALSE)</f>
        <v>#N/A</v>
      </c>
      <c r="E174" s="8" t="e">
        <f>VLOOKUP(B174,'Members Data'!$A$3:$F$365,4,FALSE)</f>
        <v>#N/A</v>
      </c>
      <c r="F174" s="3" t="str">
        <f t="shared" si="2"/>
        <v/>
      </c>
      <c r="G174" s="8"/>
      <c r="H174" s="8"/>
      <c r="I174" s="8"/>
      <c r="J174" s="8"/>
      <c r="K174" s="8"/>
      <c r="L174" s="8"/>
    </row>
    <row r="175" spans="1:12" x14ac:dyDescent="0.3">
      <c r="A175" s="47"/>
      <c r="B175" s="8"/>
      <c r="C175" s="8" t="e">
        <f>VLOOKUP(B175,'Members Data'!$A$3:$F$365,2,FALSE)</f>
        <v>#N/A</v>
      </c>
      <c r="D175" s="8" t="e">
        <f>VLOOKUP(B175,'Members Data'!$A$3:$F$365,3,FALSE)</f>
        <v>#N/A</v>
      </c>
      <c r="E175" s="8" t="e">
        <f>VLOOKUP(B175,'Members Data'!$A$3:$F$365,4,FALSE)</f>
        <v>#N/A</v>
      </c>
      <c r="F175" s="3" t="str">
        <f t="shared" si="2"/>
        <v/>
      </c>
      <c r="G175" s="8"/>
      <c r="H175" s="8"/>
      <c r="I175" s="8"/>
      <c r="J175" s="8"/>
      <c r="K175" s="8"/>
      <c r="L175" s="8"/>
    </row>
    <row r="176" spans="1:12" x14ac:dyDescent="0.3">
      <c r="A176" s="47"/>
      <c r="B176" s="8"/>
      <c r="C176" s="8" t="e">
        <f>VLOOKUP(B176,'Members Data'!$A$3:$F$365,2,FALSE)</f>
        <v>#N/A</v>
      </c>
      <c r="D176" s="8" t="e">
        <f>VLOOKUP(B176,'Members Data'!$A$3:$F$365,3,FALSE)</f>
        <v>#N/A</v>
      </c>
      <c r="E176" s="8" t="e">
        <f>VLOOKUP(B176,'Members Data'!$A$3:$F$365,4,FALSE)</f>
        <v>#N/A</v>
      </c>
      <c r="F176" s="3" t="str">
        <f t="shared" si="2"/>
        <v/>
      </c>
      <c r="G176" s="8"/>
      <c r="H176" s="8"/>
      <c r="I176" s="8"/>
      <c r="J176" s="8"/>
      <c r="K176" s="8"/>
      <c r="L176" s="8"/>
    </row>
    <row r="177" spans="1:12" x14ac:dyDescent="0.3">
      <c r="A177" s="47"/>
      <c r="B177" s="8"/>
      <c r="C177" s="8" t="e">
        <f>VLOOKUP(B177,'Members Data'!$A$3:$F$365,2,FALSE)</f>
        <v>#N/A</v>
      </c>
      <c r="D177" s="8" t="e">
        <f>VLOOKUP(B177,'Members Data'!$A$3:$F$365,3,FALSE)</f>
        <v>#N/A</v>
      </c>
      <c r="E177" s="8" t="e">
        <f>VLOOKUP(B177,'Members Data'!$A$3:$F$365,4,FALSE)</f>
        <v>#N/A</v>
      </c>
      <c r="F177" s="3" t="str">
        <f t="shared" si="2"/>
        <v/>
      </c>
      <c r="G177" s="8"/>
      <c r="H177" s="8"/>
      <c r="I177" s="8"/>
      <c r="J177" s="8"/>
      <c r="K177" s="8"/>
      <c r="L177" s="8"/>
    </row>
    <row r="178" spans="1:12" x14ac:dyDescent="0.3">
      <c r="A178" s="47"/>
      <c r="B178" s="8"/>
      <c r="C178" s="8" t="e">
        <f>VLOOKUP(B178,'Members Data'!$A$3:$F$365,2,FALSE)</f>
        <v>#N/A</v>
      </c>
      <c r="D178" s="8" t="e">
        <f>VLOOKUP(B178,'Members Data'!$A$3:$F$365,3,FALSE)</f>
        <v>#N/A</v>
      </c>
      <c r="E178" s="8" t="e">
        <f>VLOOKUP(B178,'Members Data'!$A$3:$F$365,4,FALSE)</f>
        <v>#N/A</v>
      </c>
      <c r="F178" s="3" t="str">
        <f t="shared" si="2"/>
        <v/>
      </c>
      <c r="G178" s="8"/>
      <c r="H178" s="8"/>
      <c r="I178" s="8"/>
      <c r="J178" s="8"/>
      <c r="K178" s="8"/>
      <c r="L178" s="8"/>
    </row>
    <row r="179" spans="1:12" x14ac:dyDescent="0.3">
      <c r="A179" s="47"/>
      <c r="B179" s="8"/>
      <c r="C179" s="8" t="e">
        <f>VLOOKUP(B179,'Members Data'!$A$3:$F$365,2,FALSE)</f>
        <v>#N/A</v>
      </c>
      <c r="D179" s="8" t="e">
        <f>VLOOKUP(B179,'Members Data'!$A$3:$F$365,3,FALSE)</f>
        <v>#N/A</v>
      </c>
      <c r="E179" s="8" t="e">
        <f>VLOOKUP(B179,'Members Data'!$A$3:$F$365,4,FALSE)</f>
        <v>#N/A</v>
      </c>
      <c r="F179" s="3" t="str">
        <f t="shared" si="2"/>
        <v/>
      </c>
      <c r="G179" s="8"/>
      <c r="H179" s="8"/>
      <c r="I179" s="8"/>
      <c r="J179" s="8"/>
      <c r="K179" s="8"/>
      <c r="L179" s="8"/>
    </row>
    <row r="180" spans="1:12" x14ac:dyDescent="0.3">
      <c r="A180" s="47"/>
      <c r="B180" s="8"/>
      <c r="C180" s="8" t="e">
        <f>VLOOKUP(B180,'Members Data'!$A$3:$F$365,2,FALSE)</f>
        <v>#N/A</v>
      </c>
      <c r="D180" s="8" t="e">
        <f>VLOOKUP(B180,'Members Data'!$A$3:$F$365,3,FALSE)</f>
        <v>#N/A</v>
      </c>
      <c r="E180" s="8" t="e">
        <f>VLOOKUP(B180,'Members Data'!$A$3:$F$365,4,FALSE)</f>
        <v>#N/A</v>
      </c>
      <c r="F180" s="3" t="str">
        <f t="shared" si="2"/>
        <v/>
      </c>
      <c r="G180" s="8"/>
      <c r="H180" s="8"/>
      <c r="I180" s="8"/>
      <c r="J180" s="8"/>
      <c r="K180" s="8"/>
      <c r="L180" s="8"/>
    </row>
    <row r="181" spans="1:12" x14ac:dyDescent="0.3">
      <c r="A181" s="47"/>
      <c r="B181" s="8"/>
      <c r="C181" s="8" t="e">
        <f>VLOOKUP(B181,'Members Data'!$A$3:$F$365,2,FALSE)</f>
        <v>#N/A</v>
      </c>
      <c r="D181" s="8" t="e">
        <f>VLOOKUP(B181,'Members Data'!$A$3:$F$365,3,FALSE)</f>
        <v>#N/A</v>
      </c>
      <c r="E181" s="8" t="e">
        <f>VLOOKUP(B181,'Members Data'!$A$3:$F$365,4,FALSE)</f>
        <v>#N/A</v>
      </c>
      <c r="F181" s="3" t="str">
        <f t="shared" si="2"/>
        <v/>
      </c>
      <c r="G181" s="8"/>
      <c r="H181" s="8"/>
      <c r="I181" s="8"/>
      <c r="J181" s="8"/>
      <c r="K181" s="8"/>
      <c r="L181" s="8"/>
    </row>
    <row r="182" spans="1:12" x14ac:dyDescent="0.3">
      <c r="A182" s="47"/>
      <c r="B182" s="8"/>
      <c r="C182" s="8" t="e">
        <f>VLOOKUP(B182,'Members Data'!$A$3:$F$365,2,FALSE)</f>
        <v>#N/A</v>
      </c>
      <c r="D182" s="8" t="e">
        <f>VLOOKUP(B182,'Members Data'!$A$3:$F$365,3,FALSE)</f>
        <v>#N/A</v>
      </c>
      <c r="E182" s="8" t="e">
        <f>VLOOKUP(B182,'Members Data'!$A$3:$F$365,4,FALSE)</f>
        <v>#N/A</v>
      </c>
      <c r="F182" s="3" t="str">
        <f t="shared" si="2"/>
        <v/>
      </c>
      <c r="G182" s="8"/>
      <c r="H182" s="8"/>
      <c r="I182" s="8"/>
      <c r="J182" s="8"/>
      <c r="K182" s="8"/>
      <c r="L182" s="8"/>
    </row>
    <row r="183" spans="1:12" x14ac:dyDescent="0.3">
      <c r="A183" s="14"/>
      <c r="C183" s="1"/>
      <c r="D183" s="1"/>
      <c r="E183" s="1"/>
      <c r="F183" s="3" t="str">
        <f t="shared" si="2"/>
        <v/>
      </c>
    </row>
    <row r="184" spans="1:12" x14ac:dyDescent="0.3">
      <c r="A184" s="48" t="s">
        <v>72</v>
      </c>
      <c r="B184" s="9" t="s">
        <v>133</v>
      </c>
      <c r="C184" s="9" t="str">
        <f>VLOOKUP(B184,'Members Data'!$A$3:$F$365,2,FALSE)</f>
        <v>Danielle Wiseman</v>
      </c>
      <c r="D184" s="9">
        <f>VLOOKUP(B184,'Members Data'!$A$3:$F$365,3,FALSE)</f>
        <v>11</v>
      </c>
      <c r="E184" s="9" t="str">
        <f>VLOOKUP(B184,'Members Data'!$A$3:$F$365,4,FALSE)</f>
        <v>Llwyn Rhyn Natasha</v>
      </c>
      <c r="F184" s="3" t="str">
        <f t="shared" si="2"/>
        <v>S</v>
      </c>
      <c r="G184" s="9">
        <v>7</v>
      </c>
      <c r="H184" s="9">
        <v>7</v>
      </c>
      <c r="I184" s="9">
        <v>7</v>
      </c>
      <c r="J184" s="9">
        <v>5</v>
      </c>
      <c r="K184" s="9"/>
      <c r="L184" s="9"/>
    </row>
    <row r="185" spans="1:12" x14ac:dyDescent="0.3">
      <c r="A185" s="48"/>
      <c r="B185" s="9" t="s">
        <v>560</v>
      </c>
      <c r="C185" s="9" t="str">
        <f>VLOOKUP(B185,'Members Data'!$A$3:$F$365,2,FALSE)</f>
        <v>Poppy Roberts</v>
      </c>
      <c r="D185" s="9">
        <f>VLOOKUP(B185,'Members Data'!$A$3:$F$365,3,FALSE)</f>
        <v>55</v>
      </c>
      <c r="E185" s="9" t="str">
        <f>VLOOKUP(B185,'Members Data'!$A$3:$F$365,4,FALSE)</f>
        <v>See what Happens</v>
      </c>
      <c r="F185" s="3" t="str">
        <f t="shared" si="2"/>
        <v>I</v>
      </c>
      <c r="G185" s="9">
        <v>6</v>
      </c>
      <c r="H185" s="9">
        <v>6</v>
      </c>
      <c r="I185" s="9"/>
      <c r="J185" s="9"/>
      <c r="K185" s="9"/>
      <c r="L185" s="9"/>
    </row>
    <row r="186" spans="1:12" x14ac:dyDescent="0.3">
      <c r="A186" s="48"/>
      <c r="B186" s="9" t="s">
        <v>308</v>
      </c>
      <c r="C186" s="9" t="str">
        <f>VLOOKUP(B186,'Members Data'!$A$3:$F$365,2,FALSE)</f>
        <v>Kayleigh Savitsky</v>
      </c>
      <c r="D186" s="9">
        <f>VLOOKUP(B186,'Members Data'!$A$3:$F$365,3,FALSE)</f>
        <v>62</v>
      </c>
      <c r="E186" s="9" t="str">
        <f>VLOOKUP(B186,'Members Data'!$A$3:$F$365,4,FALSE)</f>
        <v>Trainriggs Harriet</v>
      </c>
      <c r="F186" s="3" t="str">
        <f t="shared" si="2"/>
        <v>S</v>
      </c>
      <c r="G186" s="9">
        <v>3</v>
      </c>
      <c r="H186" s="9">
        <v>5</v>
      </c>
      <c r="I186" s="9">
        <v>6</v>
      </c>
      <c r="J186" s="9">
        <v>6</v>
      </c>
      <c r="K186" s="9">
        <v>12</v>
      </c>
      <c r="L186" s="9"/>
    </row>
    <row r="187" spans="1:12" x14ac:dyDescent="0.3">
      <c r="A187" s="48"/>
      <c r="B187" s="9" t="s">
        <v>119</v>
      </c>
      <c r="C187" s="9" t="str">
        <f>VLOOKUP(B187,'Members Data'!$A$3:$F$365,2,FALSE)</f>
        <v>Jessielea Winston</v>
      </c>
      <c r="D187" s="9">
        <f>VLOOKUP(B187,'Members Data'!$A$3:$F$365,3,FALSE)</f>
        <v>7</v>
      </c>
      <c r="E187" s="9" t="str">
        <f>VLOOKUP(B187,'Members Data'!$A$3:$F$365,4,FALSE)</f>
        <v>Trojan War</v>
      </c>
      <c r="F187" s="3" t="str">
        <f t="shared" si="2"/>
        <v>J</v>
      </c>
      <c r="G187" s="9">
        <v>2</v>
      </c>
      <c r="H187" s="9">
        <v>1</v>
      </c>
      <c r="I187" s="9">
        <v>4</v>
      </c>
      <c r="J187" s="9">
        <v>2</v>
      </c>
      <c r="K187" s="9">
        <v>10</v>
      </c>
      <c r="L187" s="9"/>
    </row>
    <row r="188" spans="1:12" x14ac:dyDescent="0.3">
      <c r="A188" s="48"/>
      <c r="B188" s="9" t="s">
        <v>330</v>
      </c>
      <c r="C188" s="9" t="str">
        <f>VLOOKUP(B188,'Members Data'!$A$3:$F$365,2,FALSE)</f>
        <v>Alexia Sloane</v>
      </c>
      <c r="D188" s="9">
        <f>VLOOKUP(B188,'Members Data'!$A$3:$F$365,3,FALSE)</f>
        <v>69</v>
      </c>
      <c r="E188" s="9" t="str">
        <f>VLOOKUP(B188,'Members Data'!$A$3:$F$365,4,FALSE)</f>
        <v>Pria</v>
      </c>
      <c r="F188" s="3" t="str">
        <f t="shared" si="2"/>
        <v>I</v>
      </c>
      <c r="G188" s="9">
        <v>1</v>
      </c>
      <c r="H188" s="9"/>
      <c r="I188" s="9">
        <v>3</v>
      </c>
      <c r="J188" s="9">
        <v>4</v>
      </c>
      <c r="K188" s="9">
        <v>14</v>
      </c>
      <c r="L188" s="9"/>
    </row>
    <row r="189" spans="1:12" x14ac:dyDescent="0.3">
      <c r="A189" s="48"/>
      <c r="B189" s="9" t="s">
        <v>228</v>
      </c>
      <c r="C189" s="9" t="str">
        <f>VLOOKUP(B189,'Members Data'!$A$3:$F$365,2,FALSE)</f>
        <v>Jasmine Ruby Thornton</v>
      </c>
      <c r="D189" s="9">
        <f>VLOOKUP(B189,'Members Data'!$A$3:$F$365,3,FALSE)</f>
        <v>41</v>
      </c>
      <c r="E189" s="9" t="str">
        <f>VLOOKUP(B189,'Members Data'!$A$3:$F$365,4,FALSE)</f>
        <v>The General</v>
      </c>
      <c r="F189" s="3" t="str">
        <f t="shared" si="2"/>
        <v>I</v>
      </c>
      <c r="G189" s="9">
        <v>1</v>
      </c>
      <c r="H189" s="9"/>
      <c r="I189" s="9"/>
      <c r="J189" s="9"/>
      <c r="K189" s="9"/>
      <c r="L189" s="9"/>
    </row>
    <row r="190" spans="1:12" x14ac:dyDescent="0.3">
      <c r="A190" s="48"/>
      <c r="B190" s="9" t="s">
        <v>663</v>
      </c>
      <c r="C190" s="9" t="str">
        <f>VLOOKUP(B190,'Members Data'!$A$3:$F$365,2,FALSE)</f>
        <v>Suzie Kavanagh</v>
      </c>
      <c r="D190" s="9">
        <f>VLOOKUP(B190,'Members Data'!$A$3:$F$365,3,FALSE)</f>
        <v>148</v>
      </c>
      <c r="E190" s="9" t="str">
        <f>VLOOKUP(B190,'Members Data'!$A$3:$F$365,4,FALSE)</f>
        <v>Kimico Just For You</v>
      </c>
      <c r="F190" s="3" t="str">
        <f t="shared" si="2"/>
        <v>S</v>
      </c>
      <c r="G190" s="9"/>
      <c r="H190" s="9"/>
      <c r="I190" s="9">
        <v>5</v>
      </c>
      <c r="J190" s="9">
        <v>3</v>
      </c>
      <c r="K190" s="9">
        <v>6</v>
      </c>
      <c r="L190" s="9"/>
    </row>
    <row r="191" spans="1:12" x14ac:dyDescent="0.3">
      <c r="A191" s="48"/>
      <c r="B191" s="9"/>
      <c r="C191" s="9" t="e">
        <f>VLOOKUP(B191,'Members Data'!$A$3:$F$365,2,FALSE)</f>
        <v>#N/A</v>
      </c>
      <c r="D191" s="9" t="e">
        <f>VLOOKUP(B191,'Members Data'!$A$3:$F$365,3,FALSE)</f>
        <v>#N/A</v>
      </c>
      <c r="E191" s="9" t="e">
        <f>VLOOKUP(B191,'Members Data'!$A$3:$F$365,4,FALSE)</f>
        <v>#N/A</v>
      </c>
      <c r="F191" s="3" t="str">
        <f t="shared" si="2"/>
        <v/>
      </c>
      <c r="G191" s="9"/>
      <c r="H191" s="9"/>
      <c r="I191" s="9"/>
      <c r="J191" s="9"/>
      <c r="K191" s="9"/>
      <c r="L191" s="9"/>
    </row>
    <row r="192" spans="1:12" x14ac:dyDescent="0.3">
      <c r="A192" s="48"/>
      <c r="B192" s="9"/>
      <c r="C192" s="9" t="e">
        <f>VLOOKUP(B192,'Members Data'!$A$3:$F$365,2,FALSE)</f>
        <v>#N/A</v>
      </c>
      <c r="D192" s="9" t="e">
        <f>VLOOKUP(B192,'Members Data'!$A$3:$F$365,3,FALSE)</f>
        <v>#N/A</v>
      </c>
      <c r="E192" s="9" t="e">
        <f>VLOOKUP(B192,'Members Data'!$A$3:$F$365,4,FALSE)</f>
        <v>#N/A</v>
      </c>
      <c r="F192" s="3" t="str">
        <f t="shared" si="2"/>
        <v/>
      </c>
      <c r="G192" s="9"/>
      <c r="H192" s="9"/>
      <c r="I192" s="9"/>
      <c r="J192" s="9"/>
      <c r="K192" s="9"/>
      <c r="L192" s="9"/>
    </row>
    <row r="193" spans="1:12" x14ac:dyDescent="0.3">
      <c r="A193" s="48"/>
      <c r="B193" s="9"/>
      <c r="C193" s="9" t="e">
        <f>VLOOKUP(B193,'Members Data'!$A$3:$F$365,2,FALSE)</f>
        <v>#N/A</v>
      </c>
      <c r="D193" s="9" t="e">
        <f>VLOOKUP(B193,'Members Data'!$A$3:$F$365,3,FALSE)</f>
        <v>#N/A</v>
      </c>
      <c r="E193" s="9" t="e">
        <f>VLOOKUP(B193,'Members Data'!$A$3:$F$365,4,FALSE)</f>
        <v>#N/A</v>
      </c>
      <c r="F193" s="3" t="str">
        <f t="shared" si="2"/>
        <v/>
      </c>
      <c r="G193" s="9"/>
      <c r="H193" s="9"/>
      <c r="I193" s="9"/>
      <c r="J193" s="9"/>
      <c r="K193" s="9"/>
      <c r="L193" s="9"/>
    </row>
    <row r="194" spans="1:12" x14ac:dyDescent="0.3">
      <c r="A194" s="48"/>
      <c r="B194" s="9"/>
      <c r="C194" s="9" t="e">
        <f>VLOOKUP(B194,'Members Data'!$A$3:$F$365,2,FALSE)</f>
        <v>#N/A</v>
      </c>
      <c r="D194" s="9" t="e">
        <f>VLOOKUP(B194,'Members Data'!$A$3:$F$365,3,FALSE)</f>
        <v>#N/A</v>
      </c>
      <c r="E194" s="9" t="e">
        <f>VLOOKUP(B194,'Members Data'!$A$3:$F$365,4,FALSE)</f>
        <v>#N/A</v>
      </c>
      <c r="F194" s="3" t="str">
        <f t="shared" si="2"/>
        <v/>
      </c>
      <c r="G194" s="9"/>
      <c r="H194" s="9"/>
      <c r="I194" s="9"/>
      <c r="J194" s="9"/>
      <c r="K194" s="9"/>
      <c r="L194" s="9"/>
    </row>
    <row r="195" spans="1:12" x14ac:dyDescent="0.3">
      <c r="A195" s="48"/>
      <c r="B195" s="9"/>
      <c r="C195" s="9" t="e">
        <f>VLOOKUP(B195,'Members Data'!$A$3:$F$365,2,FALSE)</f>
        <v>#N/A</v>
      </c>
      <c r="D195" s="9" t="e">
        <f>VLOOKUP(B195,'Members Data'!$A$3:$F$365,3,FALSE)</f>
        <v>#N/A</v>
      </c>
      <c r="E195" s="9" t="e">
        <f>VLOOKUP(B195,'Members Data'!$A$3:$F$365,4,FALSE)</f>
        <v>#N/A</v>
      </c>
      <c r="F195" s="3" t="str">
        <f t="shared" si="2"/>
        <v/>
      </c>
      <c r="G195" s="9"/>
      <c r="H195" s="9"/>
      <c r="I195" s="9"/>
      <c r="J195" s="9"/>
      <c r="K195" s="9"/>
      <c r="L195" s="9"/>
    </row>
    <row r="196" spans="1:12" x14ac:dyDescent="0.3">
      <c r="A196" s="48"/>
      <c r="B196" s="9"/>
      <c r="C196" s="9" t="e">
        <f>VLOOKUP(B196,'Members Data'!$A$3:$F$365,2,FALSE)</f>
        <v>#N/A</v>
      </c>
      <c r="D196" s="9" t="e">
        <f>VLOOKUP(B196,'Members Data'!$A$3:$F$365,3,FALSE)</f>
        <v>#N/A</v>
      </c>
      <c r="E196" s="9" t="e">
        <f>VLOOKUP(B196,'Members Data'!$A$3:$F$365,4,FALSE)</f>
        <v>#N/A</v>
      </c>
      <c r="F196" s="3" t="str">
        <f t="shared" si="2"/>
        <v/>
      </c>
      <c r="G196" s="9"/>
      <c r="H196" s="9"/>
      <c r="I196" s="9"/>
      <c r="J196" s="9"/>
      <c r="K196" s="9"/>
      <c r="L196" s="9"/>
    </row>
    <row r="197" spans="1:12" x14ac:dyDescent="0.3">
      <c r="A197" s="48"/>
      <c r="B197" s="9"/>
      <c r="C197" s="9" t="e">
        <f>VLOOKUP(B197,'Members Data'!$A$3:$F$365,2,FALSE)</f>
        <v>#N/A</v>
      </c>
      <c r="D197" s="9" t="e">
        <f>VLOOKUP(B197,'Members Data'!$A$3:$F$365,3,FALSE)</f>
        <v>#N/A</v>
      </c>
      <c r="E197" s="9" t="e">
        <f>VLOOKUP(B197,'Members Data'!$A$3:$F$365,4,FALSE)</f>
        <v>#N/A</v>
      </c>
      <c r="F197" s="3" t="str">
        <f t="shared" ref="F197:F260" si="3">LEFT(B197,1)</f>
        <v/>
      </c>
      <c r="G197" s="9"/>
      <c r="H197" s="9"/>
      <c r="I197" s="9"/>
      <c r="J197" s="9"/>
      <c r="K197" s="9"/>
      <c r="L197" s="9"/>
    </row>
    <row r="198" spans="1:12" x14ac:dyDescent="0.3">
      <c r="A198" s="48"/>
      <c r="B198" s="9"/>
      <c r="C198" s="9" t="e">
        <f>VLOOKUP(B198,'Members Data'!$A$3:$F$365,2,FALSE)</f>
        <v>#N/A</v>
      </c>
      <c r="D198" s="9" t="e">
        <f>VLOOKUP(B198,'Members Data'!$A$3:$F$365,3,FALSE)</f>
        <v>#N/A</v>
      </c>
      <c r="E198" s="9" t="e">
        <f>VLOOKUP(B198,'Members Data'!$A$3:$F$365,4,FALSE)</f>
        <v>#N/A</v>
      </c>
      <c r="F198" s="3" t="str">
        <f t="shared" si="3"/>
        <v/>
      </c>
      <c r="G198" s="9"/>
      <c r="H198" s="9"/>
      <c r="I198" s="9"/>
      <c r="J198" s="9"/>
      <c r="K198" s="9"/>
      <c r="L198" s="9"/>
    </row>
    <row r="199" spans="1:12" x14ac:dyDescent="0.3">
      <c r="A199" s="48"/>
      <c r="B199" s="9"/>
      <c r="C199" s="9" t="e">
        <f>VLOOKUP(B199,'Members Data'!$A$3:$F$365,2,FALSE)</f>
        <v>#N/A</v>
      </c>
      <c r="D199" s="9" t="e">
        <f>VLOOKUP(B199,'Members Data'!$A$3:$F$365,3,FALSE)</f>
        <v>#N/A</v>
      </c>
      <c r="E199" s="9" t="e">
        <f>VLOOKUP(B199,'Members Data'!$A$3:$F$365,4,FALSE)</f>
        <v>#N/A</v>
      </c>
      <c r="F199" s="3" t="str">
        <f t="shared" si="3"/>
        <v/>
      </c>
      <c r="G199" s="9"/>
      <c r="H199" s="9"/>
      <c r="I199" s="9"/>
      <c r="J199" s="9"/>
      <c r="K199" s="9"/>
      <c r="L199" s="9"/>
    </row>
    <row r="200" spans="1:12" x14ac:dyDescent="0.3">
      <c r="A200" s="48"/>
      <c r="B200" s="9"/>
      <c r="C200" s="9" t="e">
        <f>VLOOKUP(B200,'Members Data'!$A$3:$F$365,2,FALSE)</f>
        <v>#N/A</v>
      </c>
      <c r="D200" s="9" t="e">
        <f>VLOOKUP(B200,'Members Data'!$A$3:$F$365,3,FALSE)</f>
        <v>#N/A</v>
      </c>
      <c r="E200" s="9" t="e">
        <f>VLOOKUP(B200,'Members Data'!$A$3:$F$365,4,FALSE)</f>
        <v>#N/A</v>
      </c>
      <c r="F200" s="3" t="str">
        <f t="shared" si="3"/>
        <v/>
      </c>
      <c r="G200" s="9"/>
      <c r="H200" s="9"/>
      <c r="I200" s="9"/>
      <c r="J200" s="9"/>
      <c r="K200" s="9"/>
      <c r="L200" s="9"/>
    </row>
    <row r="201" spans="1:12" x14ac:dyDescent="0.3">
      <c r="A201" s="48"/>
      <c r="B201" s="9"/>
      <c r="C201" s="9" t="e">
        <f>VLOOKUP(B201,'Members Data'!$A$3:$F$365,2,FALSE)</f>
        <v>#N/A</v>
      </c>
      <c r="D201" s="9" t="e">
        <f>VLOOKUP(B201,'Members Data'!$A$3:$F$365,3,FALSE)</f>
        <v>#N/A</v>
      </c>
      <c r="E201" s="9" t="e">
        <f>VLOOKUP(B201,'Members Data'!$A$3:$F$365,4,FALSE)</f>
        <v>#N/A</v>
      </c>
      <c r="F201" s="3" t="str">
        <f t="shared" si="3"/>
        <v/>
      </c>
      <c r="G201" s="9"/>
      <c r="H201" s="9"/>
      <c r="I201" s="9"/>
      <c r="J201" s="9"/>
      <c r="K201" s="9"/>
      <c r="L201" s="9"/>
    </row>
    <row r="202" spans="1:12" x14ac:dyDescent="0.3">
      <c r="A202" s="48"/>
      <c r="B202" s="9"/>
      <c r="C202" s="9" t="e">
        <f>VLOOKUP(B202,'Members Data'!$A$3:$F$365,2,FALSE)</f>
        <v>#N/A</v>
      </c>
      <c r="D202" s="9" t="e">
        <f>VLOOKUP(B202,'Members Data'!$A$3:$F$365,3,FALSE)</f>
        <v>#N/A</v>
      </c>
      <c r="E202" s="9" t="e">
        <f>VLOOKUP(B202,'Members Data'!$A$3:$F$365,4,FALSE)</f>
        <v>#N/A</v>
      </c>
      <c r="F202" s="3" t="str">
        <f t="shared" si="3"/>
        <v/>
      </c>
      <c r="G202" s="9"/>
      <c r="H202" s="9"/>
      <c r="I202" s="9"/>
      <c r="J202" s="9"/>
      <c r="K202" s="9"/>
      <c r="L202" s="9"/>
    </row>
    <row r="203" spans="1:12" x14ac:dyDescent="0.3">
      <c r="A203" s="48"/>
      <c r="B203" s="9"/>
      <c r="C203" s="9" t="e">
        <f>VLOOKUP(B203,'Members Data'!$A$3:$F$365,2,FALSE)</f>
        <v>#N/A</v>
      </c>
      <c r="D203" s="9" t="e">
        <f>VLOOKUP(B203,'Members Data'!$A$3:$F$365,3,FALSE)</f>
        <v>#N/A</v>
      </c>
      <c r="E203" s="9" t="e">
        <f>VLOOKUP(B203,'Members Data'!$A$3:$F$365,4,FALSE)</f>
        <v>#N/A</v>
      </c>
      <c r="F203" s="3" t="str">
        <f t="shared" si="3"/>
        <v/>
      </c>
      <c r="G203" s="9"/>
      <c r="H203" s="9"/>
      <c r="I203" s="9"/>
      <c r="J203" s="9"/>
      <c r="K203" s="9"/>
      <c r="L203" s="9"/>
    </row>
    <row r="204" spans="1:12" x14ac:dyDescent="0.3">
      <c r="A204" s="48"/>
      <c r="B204" s="9"/>
      <c r="C204" s="9" t="e">
        <f>VLOOKUP(B204,'Members Data'!$A$3:$F$365,2,FALSE)</f>
        <v>#N/A</v>
      </c>
      <c r="D204" s="9" t="e">
        <f>VLOOKUP(B204,'Members Data'!$A$3:$F$365,3,FALSE)</f>
        <v>#N/A</v>
      </c>
      <c r="E204" s="9" t="e">
        <f>VLOOKUP(B204,'Members Data'!$A$3:$F$365,4,FALSE)</f>
        <v>#N/A</v>
      </c>
      <c r="F204" s="3" t="str">
        <f t="shared" si="3"/>
        <v/>
      </c>
      <c r="G204" s="9"/>
      <c r="H204" s="9"/>
      <c r="I204" s="9"/>
      <c r="J204" s="9"/>
      <c r="K204" s="9"/>
      <c r="L204" s="9"/>
    </row>
    <row r="205" spans="1:12" x14ac:dyDescent="0.3">
      <c r="A205" s="14"/>
      <c r="C205" s="1"/>
      <c r="D205" s="1"/>
      <c r="E205" s="1"/>
      <c r="F205" s="3" t="str">
        <f t="shared" si="3"/>
        <v/>
      </c>
    </row>
    <row r="206" spans="1:12" x14ac:dyDescent="0.3">
      <c r="A206" s="49" t="s">
        <v>73</v>
      </c>
      <c r="B206" s="10" t="s">
        <v>266</v>
      </c>
      <c r="C206" s="10" t="str">
        <f>VLOOKUP(B206,'Members Data'!$A$3:$F$365,2,FALSE)</f>
        <v>Mogan Yeomans</v>
      </c>
      <c r="D206" s="10">
        <f>VLOOKUP(B206,'Members Data'!$A$3:$F$365,3,FALSE)</f>
        <v>49</v>
      </c>
      <c r="E206" s="10" t="str">
        <f>VLOOKUP(B206,'Members Data'!$A$3:$F$365,4,FALSE)</f>
        <v>Lumcloon Susie</v>
      </c>
      <c r="F206" s="3" t="str">
        <f t="shared" si="3"/>
        <v>S</v>
      </c>
      <c r="G206" s="10">
        <v>7</v>
      </c>
      <c r="H206" s="10">
        <v>7</v>
      </c>
      <c r="I206" s="10">
        <v>7</v>
      </c>
      <c r="J206" s="10"/>
      <c r="K206" s="10"/>
      <c r="L206" s="10"/>
    </row>
    <row r="207" spans="1:12" x14ac:dyDescent="0.3">
      <c r="A207" s="49"/>
      <c r="B207" s="10" t="s">
        <v>144</v>
      </c>
      <c r="C207" s="10" t="str">
        <f>VLOOKUP(B207,'Members Data'!$A$3:$F$365,2,FALSE)</f>
        <v>Alyssia Jones</v>
      </c>
      <c r="D207" s="10">
        <f>VLOOKUP(B207,'Members Data'!$A$3:$F$365,3,FALSE)</f>
        <v>15</v>
      </c>
      <c r="E207" s="10" t="str">
        <f>VLOOKUP(B207,'Members Data'!$A$3:$F$365,4,FALSE)</f>
        <v>Thistledown Bonnie Prince</v>
      </c>
      <c r="F207" s="3" t="str">
        <f t="shared" si="3"/>
        <v>J</v>
      </c>
      <c r="G207" s="10">
        <v>6</v>
      </c>
      <c r="H207" s="10">
        <v>6</v>
      </c>
      <c r="I207" s="10">
        <v>4</v>
      </c>
      <c r="J207" s="10"/>
      <c r="K207" s="10">
        <v>10</v>
      </c>
      <c r="L207" s="10"/>
    </row>
    <row r="208" spans="1:12" x14ac:dyDescent="0.3">
      <c r="A208" s="49"/>
      <c r="B208" s="10" t="s">
        <v>175</v>
      </c>
      <c r="C208" s="10" t="str">
        <f>VLOOKUP(B208,'Members Data'!$A$3:$F$365,2,FALSE)</f>
        <v>Darcy Donnelly</v>
      </c>
      <c r="D208" s="10">
        <f>VLOOKUP(B208,'Members Data'!$A$3:$F$365,3,FALSE)</f>
        <v>24</v>
      </c>
      <c r="E208" s="10" t="str">
        <f>VLOOKUP(B208,'Members Data'!$A$3:$F$365,4,FALSE)</f>
        <v>Richvale Springtime Penny</v>
      </c>
      <c r="F208" s="3" t="str">
        <f t="shared" si="3"/>
        <v>J</v>
      </c>
      <c r="G208" s="10">
        <v>5</v>
      </c>
      <c r="H208" s="10"/>
      <c r="I208" s="10"/>
      <c r="J208" s="10"/>
      <c r="K208" s="10"/>
      <c r="L208" s="10"/>
    </row>
    <row r="209" spans="1:12" x14ac:dyDescent="0.3">
      <c r="A209" s="49"/>
      <c r="B209" s="10" t="s">
        <v>288</v>
      </c>
      <c r="C209" s="10" t="str">
        <f>VLOOKUP(B209,'Members Data'!$A$3:$F$365,2,FALSE)</f>
        <v>Chloe Appleton</v>
      </c>
      <c r="D209" s="10">
        <f>VLOOKUP(B209,'Members Data'!$A$3:$F$365,3,FALSE)</f>
        <v>56</v>
      </c>
      <c r="E209" s="10" t="str">
        <f>VLOOKUP(B209,'Members Data'!$A$3:$F$365,4,FALSE)</f>
        <v>Thunder II</v>
      </c>
      <c r="F209" s="3" t="str">
        <f t="shared" si="3"/>
        <v>S</v>
      </c>
      <c r="G209" s="10">
        <v>4</v>
      </c>
      <c r="H209" s="10">
        <v>2</v>
      </c>
      <c r="I209" s="10"/>
      <c r="J209" s="10"/>
      <c r="K209" s="10"/>
      <c r="L209" s="10"/>
    </row>
    <row r="210" spans="1:12" x14ac:dyDescent="0.3">
      <c r="A210" s="49"/>
      <c r="B210" s="10" t="s">
        <v>304</v>
      </c>
      <c r="C210" s="10" t="str">
        <f>VLOOKUP(B210,'Members Data'!$A$3:$F$365,2,FALSE)</f>
        <v>Isabella Dobson</v>
      </c>
      <c r="D210" s="10">
        <f>VLOOKUP(B210,'Members Data'!$A$3:$F$365,3,FALSE)</f>
        <v>26</v>
      </c>
      <c r="E210" s="10" t="str">
        <f>VLOOKUP(B210,'Members Data'!$A$3:$F$365,4,FALSE)</f>
        <v>Ruskington Berlin</v>
      </c>
      <c r="F210" s="3" t="str">
        <f t="shared" si="3"/>
        <v>J</v>
      </c>
      <c r="G210" s="10">
        <v>3</v>
      </c>
      <c r="H210" s="10"/>
      <c r="I210" s="10"/>
      <c r="J210" s="10"/>
      <c r="K210" s="10"/>
      <c r="L210" s="10"/>
    </row>
    <row r="211" spans="1:12" x14ac:dyDescent="0.3">
      <c r="A211" s="49"/>
      <c r="B211" s="10" t="s">
        <v>566</v>
      </c>
      <c r="C211" s="10" t="str">
        <f>VLOOKUP(B211,'Members Data'!$A$3:$F$365,2,FALSE)</f>
        <v>Sibana Sedgwick</v>
      </c>
      <c r="D211" s="10">
        <f>VLOOKUP(B211,'Members Data'!$A$3:$F$365,3,FALSE)</f>
        <v>129</v>
      </c>
      <c r="E211" s="10" t="str">
        <f>VLOOKUP(B211,'Members Data'!$A$3:$F$365,4,FALSE)</f>
        <v xml:space="preserve">Daisy </v>
      </c>
      <c r="F211" s="3" t="str">
        <f t="shared" si="3"/>
        <v>I</v>
      </c>
      <c r="G211" s="10"/>
      <c r="H211" s="10">
        <v>5</v>
      </c>
      <c r="I211" s="10"/>
      <c r="J211" s="10"/>
      <c r="K211" s="10"/>
      <c r="L211" s="10"/>
    </row>
    <row r="212" spans="1:12" x14ac:dyDescent="0.3">
      <c r="A212" s="49"/>
      <c r="B212" s="10" t="s">
        <v>587</v>
      </c>
      <c r="C212" s="10" t="str">
        <f>VLOOKUP(B212,'Members Data'!$A$3:$F$365,2,FALSE)</f>
        <v>Poppy Iddon</v>
      </c>
      <c r="D212" s="10">
        <f>VLOOKUP(B212,'Members Data'!$A$3:$F$365,3,FALSE)</f>
        <v>134</v>
      </c>
      <c r="E212" s="10" t="str">
        <f>VLOOKUP(B212,'Members Data'!$A$3:$F$365,4,FALSE)</f>
        <v>My Best Boy</v>
      </c>
      <c r="F212" s="3" t="str">
        <f t="shared" si="3"/>
        <v>S</v>
      </c>
      <c r="G212" s="10"/>
      <c r="H212" s="10">
        <v>4</v>
      </c>
      <c r="I212" s="10"/>
      <c r="J212" s="10"/>
      <c r="K212" s="10"/>
      <c r="L212" s="10"/>
    </row>
    <row r="213" spans="1:12" x14ac:dyDescent="0.3">
      <c r="A213" s="49"/>
      <c r="B213" s="10" t="s">
        <v>579</v>
      </c>
      <c r="C213" s="10" t="str">
        <f>VLOOKUP(B213,'Members Data'!$A$3:$F$365,2,FALSE)</f>
        <v>Bella Ruby Joy-Eatock</v>
      </c>
      <c r="D213" s="10">
        <f>VLOOKUP(B213,'Members Data'!$A$3:$F$365,3,FALSE)</f>
        <v>131</v>
      </c>
      <c r="E213" s="10" t="str">
        <f>VLOOKUP(B213,'Members Data'!$A$3:$F$365,4,FALSE)</f>
        <v>Papal Music</v>
      </c>
      <c r="F213" s="3" t="str">
        <f t="shared" si="3"/>
        <v>I</v>
      </c>
      <c r="G213" s="10"/>
      <c r="H213" s="10">
        <v>3</v>
      </c>
      <c r="I213" s="10"/>
      <c r="J213" s="10"/>
      <c r="K213" s="10"/>
      <c r="L213" s="10"/>
    </row>
    <row r="214" spans="1:12" x14ac:dyDescent="0.3">
      <c r="A214" s="49"/>
      <c r="B214" s="10" t="s">
        <v>681</v>
      </c>
      <c r="C214" s="10" t="str">
        <f>VLOOKUP(B214,'Members Data'!$A$3:$F$365,2,FALSE)</f>
        <v>Alice Hartenfeld</v>
      </c>
      <c r="D214" s="10">
        <f>VLOOKUP(B214,'Members Data'!$A$3:$F$365,3,FALSE)</f>
        <v>154</v>
      </c>
      <c r="E214" s="10" t="str">
        <f>VLOOKUP(B214,'Members Data'!$A$3:$F$365,4,FALSE)</f>
        <v>Brynseion Meiron</v>
      </c>
      <c r="F214" s="3" t="str">
        <f t="shared" si="3"/>
        <v>J</v>
      </c>
      <c r="G214" s="10"/>
      <c r="H214" s="10"/>
      <c r="I214" s="10">
        <v>5</v>
      </c>
      <c r="J214" s="10"/>
      <c r="K214" s="10"/>
      <c r="L214" s="10"/>
    </row>
    <row r="215" spans="1:12" x14ac:dyDescent="0.3">
      <c r="A215" s="49"/>
      <c r="B215" s="10"/>
      <c r="C215" s="10" t="e">
        <f>VLOOKUP(B215,'Members Data'!$A$3:$F$365,2,FALSE)</f>
        <v>#N/A</v>
      </c>
      <c r="D215" s="10"/>
      <c r="E215" s="10" t="e">
        <f>VLOOKUP(B215,'Members Data'!$A$3:$F$365,4,FALSE)</f>
        <v>#N/A</v>
      </c>
      <c r="F215" s="3" t="str">
        <f t="shared" si="3"/>
        <v/>
      </c>
      <c r="G215" s="10"/>
      <c r="H215" s="10"/>
      <c r="I215" s="10"/>
      <c r="J215" s="10"/>
      <c r="K215" s="10"/>
      <c r="L215" s="10"/>
    </row>
    <row r="216" spans="1:12" x14ac:dyDescent="0.3">
      <c r="A216" s="49"/>
      <c r="B216" s="10" t="s">
        <v>732</v>
      </c>
      <c r="C216" s="10" t="str">
        <f>VLOOKUP(B216,'Members Data'!$A$3:$F$365,2,FALSE)</f>
        <v>Kayleigh Savitsky</v>
      </c>
      <c r="D216" s="10">
        <f>VLOOKUP(B216,'Members Data'!$A$3:$F$365,3,FALSE)</f>
        <v>62</v>
      </c>
      <c r="E216" s="10" t="str">
        <f>VLOOKUP(B216,'Members Data'!$A$3:$F$365,4,FALSE)</f>
        <v>Trainriggs Harriet</v>
      </c>
      <c r="F216" s="3" t="str">
        <f t="shared" si="3"/>
        <v>s</v>
      </c>
      <c r="G216" s="10"/>
      <c r="H216" s="10"/>
      <c r="I216" s="10"/>
      <c r="J216" s="10">
        <v>7</v>
      </c>
      <c r="K216" s="10">
        <v>14</v>
      </c>
      <c r="L216" s="10"/>
    </row>
    <row r="217" spans="1:12" x14ac:dyDescent="0.3">
      <c r="A217" s="49"/>
      <c r="B217" s="10" t="s">
        <v>742</v>
      </c>
      <c r="C217" s="10" t="str">
        <f>VLOOKUP(B217,'Members Data'!$A$3:$F$365,2,FALSE)</f>
        <v>Lara Mitchell</v>
      </c>
      <c r="D217" s="10">
        <f>VLOOKUP(B217,'Members Data'!$A$3:$F$365,3,FALSE)</f>
        <v>34</v>
      </c>
      <c r="E217" s="10" t="str">
        <f>VLOOKUP(B217,'Members Data'!$A$3:$F$365,4,FALSE)</f>
        <v>Honey</v>
      </c>
      <c r="F217" s="3" t="str">
        <f t="shared" si="3"/>
        <v>J</v>
      </c>
      <c r="G217" s="10"/>
      <c r="H217" s="10"/>
      <c r="I217" s="10"/>
      <c r="J217" s="10"/>
      <c r="K217" s="10">
        <v>12</v>
      </c>
      <c r="L217" s="10"/>
    </row>
    <row r="218" spans="1:12" x14ac:dyDescent="0.3">
      <c r="A218" s="49"/>
      <c r="B218" s="10"/>
      <c r="C218" s="10" t="e">
        <f>VLOOKUP(B218,'Members Data'!$A$3:$F$365,2,FALSE)</f>
        <v>#N/A</v>
      </c>
      <c r="D218" s="10" t="e">
        <f>VLOOKUP(B218,'Members Data'!$A$3:$F$365,3,FALSE)</f>
        <v>#N/A</v>
      </c>
      <c r="E218" s="10" t="e">
        <f>VLOOKUP(B218,'Members Data'!$A$3:$F$365,4,FALSE)</f>
        <v>#N/A</v>
      </c>
      <c r="F218" s="3" t="str">
        <f t="shared" si="3"/>
        <v/>
      </c>
      <c r="G218" s="10"/>
      <c r="H218" s="10"/>
      <c r="I218" s="10"/>
      <c r="J218" s="10"/>
      <c r="K218" s="10"/>
      <c r="L218" s="10"/>
    </row>
    <row r="219" spans="1:12" x14ac:dyDescent="0.3">
      <c r="A219" s="49"/>
      <c r="B219" s="10"/>
      <c r="C219" s="10" t="e">
        <f>VLOOKUP(B219,'Members Data'!$A$3:$F$365,2,FALSE)</f>
        <v>#N/A</v>
      </c>
      <c r="D219" s="10" t="e">
        <f>VLOOKUP(B219,'Members Data'!$A$3:$F$365,3,FALSE)</f>
        <v>#N/A</v>
      </c>
      <c r="E219" s="10" t="e">
        <f>VLOOKUP(B219,'Members Data'!$A$3:$F$365,4,FALSE)</f>
        <v>#N/A</v>
      </c>
      <c r="F219" s="3" t="str">
        <f t="shared" si="3"/>
        <v/>
      </c>
      <c r="G219" s="10"/>
      <c r="H219" s="10"/>
      <c r="I219" s="10"/>
      <c r="J219" s="10"/>
      <c r="K219" s="10"/>
      <c r="L219" s="10"/>
    </row>
    <row r="220" spans="1:12" x14ac:dyDescent="0.3">
      <c r="A220" s="49"/>
      <c r="B220" s="10"/>
      <c r="C220" s="10" t="e">
        <f>VLOOKUP(B220,'Members Data'!$A$3:$F$365,2,FALSE)</f>
        <v>#N/A</v>
      </c>
      <c r="D220" s="10" t="e">
        <f>VLOOKUP(B220,'Members Data'!$A$3:$F$365,3,FALSE)</f>
        <v>#N/A</v>
      </c>
      <c r="E220" s="10" t="e">
        <f>VLOOKUP(B220,'Members Data'!$A$3:$F$365,4,FALSE)</f>
        <v>#N/A</v>
      </c>
      <c r="F220" s="3" t="str">
        <f t="shared" si="3"/>
        <v/>
      </c>
      <c r="G220" s="10"/>
      <c r="H220" s="10"/>
      <c r="I220" s="10"/>
      <c r="J220" s="10"/>
      <c r="K220" s="10"/>
      <c r="L220" s="10"/>
    </row>
    <row r="221" spans="1:12" x14ac:dyDescent="0.3">
      <c r="A221" s="49"/>
      <c r="B221" s="10"/>
      <c r="C221" s="10" t="e">
        <f>VLOOKUP(B221,'Members Data'!$A$3:$F$365,2,FALSE)</f>
        <v>#N/A</v>
      </c>
      <c r="D221" s="10" t="e">
        <f>VLOOKUP(B221,'Members Data'!$A$3:$F$365,3,FALSE)</f>
        <v>#N/A</v>
      </c>
      <c r="E221" s="10" t="e">
        <f>VLOOKUP(B221,'Members Data'!$A$3:$F$365,4,FALSE)</f>
        <v>#N/A</v>
      </c>
      <c r="F221" s="3" t="str">
        <f t="shared" si="3"/>
        <v/>
      </c>
      <c r="G221" s="10"/>
      <c r="H221" s="10"/>
      <c r="I221" s="10"/>
      <c r="J221" s="10"/>
      <c r="K221" s="10"/>
      <c r="L221" s="10"/>
    </row>
    <row r="222" spans="1:12" x14ac:dyDescent="0.3">
      <c r="A222" s="49"/>
      <c r="B222" s="10"/>
      <c r="C222" s="10" t="e">
        <f>VLOOKUP(B222,'Members Data'!$A$3:$F$365,2,FALSE)</f>
        <v>#N/A</v>
      </c>
      <c r="D222" s="10" t="e">
        <f>VLOOKUP(B222,'Members Data'!$A$3:$F$365,3,FALSE)</f>
        <v>#N/A</v>
      </c>
      <c r="E222" s="10" t="e">
        <f>VLOOKUP(B222,'Members Data'!$A$3:$F$365,4,FALSE)</f>
        <v>#N/A</v>
      </c>
      <c r="F222" s="3" t="str">
        <f t="shared" si="3"/>
        <v/>
      </c>
      <c r="G222" s="10"/>
      <c r="H222" s="10"/>
      <c r="I222" s="10"/>
      <c r="J222" s="10"/>
      <c r="K222" s="10"/>
      <c r="L222" s="10"/>
    </row>
    <row r="223" spans="1:12" x14ac:dyDescent="0.3">
      <c r="A223" s="49"/>
      <c r="B223" s="10"/>
      <c r="C223" s="10" t="e">
        <f>VLOOKUP(B223,'Members Data'!$A$3:$F$365,2,FALSE)</f>
        <v>#N/A</v>
      </c>
      <c r="D223" s="10" t="e">
        <f>VLOOKUP(B223,'Members Data'!$A$3:$F$365,3,FALSE)</f>
        <v>#N/A</v>
      </c>
      <c r="E223" s="10" t="e">
        <f>VLOOKUP(B223,'Members Data'!$A$3:$F$365,4,FALSE)</f>
        <v>#N/A</v>
      </c>
      <c r="F223" s="3" t="str">
        <f t="shared" si="3"/>
        <v/>
      </c>
      <c r="G223" s="10"/>
      <c r="H223" s="10"/>
      <c r="I223" s="10"/>
      <c r="J223" s="10"/>
      <c r="K223" s="10"/>
      <c r="L223" s="10"/>
    </row>
    <row r="224" spans="1:12" x14ac:dyDescent="0.3">
      <c r="A224" s="49"/>
      <c r="B224" s="10"/>
      <c r="C224" s="10" t="e">
        <f>VLOOKUP(B224,'Members Data'!$A$3:$F$365,2,FALSE)</f>
        <v>#N/A</v>
      </c>
      <c r="D224" s="10" t="e">
        <f>VLOOKUP(B224,'Members Data'!$A$3:$F$365,3,FALSE)</f>
        <v>#N/A</v>
      </c>
      <c r="E224" s="10" t="e">
        <f>VLOOKUP(B224,'Members Data'!$A$3:$F$365,4,FALSE)</f>
        <v>#N/A</v>
      </c>
      <c r="F224" s="3" t="str">
        <f t="shared" si="3"/>
        <v/>
      </c>
      <c r="G224" s="10"/>
      <c r="H224" s="10"/>
      <c r="I224" s="10"/>
      <c r="J224" s="10"/>
      <c r="K224" s="10"/>
      <c r="L224" s="10"/>
    </row>
    <row r="225" spans="1:12" x14ac:dyDescent="0.3">
      <c r="A225" s="49"/>
      <c r="B225" s="10"/>
      <c r="C225" s="10" t="e">
        <f>VLOOKUP(B225,'Members Data'!$A$3:$F$365,2,FALSE)</f>
        <v>#N/A</v>
      </c>
      <c r="D225" s="10" t="e">
        <f>VLOOKUP(B225,'Members Data'!$A$3:$F$365,3,FALSE)</f>
        <v>#N/A</v>
      </c>
      <c r="E225" s="10" t="e">
        <f>VLOOKUP(B225,'Members Data'!$A$3:$F$365,4,FALSE)</f>
        <v>#N/A</v>
      </c>
      <c r="F225" s="3" t="str">
        <f t="shared" si="3"/>
        <v/>
      </c>
      <c r="G225" s="10"/>
      <c r="H225" s="10"/>
      <c r="I225" s="10"/>
      <c r="J225" s="10"/>
      <c r="K225" s="10"/>
      <c r="L225" s="10"/>
    </row>
    <row r="226" spans="1:12" x14ac:dyDescent="0.3">
      <c r="A226" s="49"/>
      <c r="B226" s="10"/>
      <c r="C226" s="10" t="e">
        <f>VLOOKUP(B226,'Members Data'!$A$3:$F$365,2,FALSE)</f>
        <v>#N/A</v>
      </c>
      <c r="D226" s="10" t="e">
        <f>VLOOKUP(B226,'Members Data'!$A$3:$F$365,3,FALSE)</f>
        <v>#N/A</v>
      </c>
      <c r="E226" s="10" t="e">
        <f>VLOOKUP(B226,'Members Data'!$A$3:$F$365,4,FALSE)</f>
        <v>#N/A</v>
      </c>
      <c r="F226" s="3" t="str">
        <f t="shared" si="3"/>
        <v/>
      </c>
      <c r="G226" s="10"/>
      <c r="H226" s="10"/>
      <c r="I226" s="10"/>
      <c r="J226" s="10"/>
      <c r="K226" s="10"/>
      <c r="L226" s="10"/>
    </row>
    <row r="227" spans="1:12" x14ac:dyDescent="0.3">
      <c r="A227" s="14"/>
      <c r="C227" s="1"/>
      <c r="D227" s="1"/>
      <c r="E227" s="1"/>
      <c r="F227" s="3" t="str">
        <f t="shared" si="3"/>
        <v/>
      </c>
    </row>
    <row r="228" spans="1:12" x14ac:dyDescent="0.3">
      <c r="A228" s="50" t="s">
        <v>58</v>
      </c>
      <c r="B228" s="11" t="s">
        <v>351</v>
      </c>
      <c r="C228" s="11" t="str">
        <f>VLOOKUP(B228,'Members Data'!$A$3:$F$365,2,FALSE)</f>
        <v>Rebecca Ellis</v>
      </c>
      <c r="D228" s="11">
        <f>VLOOKUP(B228,'Members Data'!$A$3:$F$365,3,FALSE)</f>
        <v>75</v>
      </c>
      <c r="E228" s="11" t="str">
        <f>VLOOKUP(B228,'Members Data'!$A$3:$F$365,4,FALSE)</f>
        <v>Kiltormer Chester</v>
      </c>
      <c r="F228" s="3" t="str">
        <f t="shared" si="3"/>
        <v>S</v>
      </c>
      <c r="G228" s="11">
        <v>6</v>
      </c>
      <c r="H228" s="11"/>
      <c r="I228" s="11"/>
      <c r="J228" s="11"/>
      <c r="K228" s="11"/>
      <c r="L228" s="11"/>
    </row>
    <row r="229" spans="1:12" x14ac:dyDescent="0.3">
      <c r="A229" s="50"/>
      <c r="B229" s="11" t="s">
        <v>459</v>
      </c>
      <c r="C229" s="11" t="str">
        <f>VLOOKUP(B229,'Members Data'!$A$3:$F$365,2,FALSE)</f>
        <v>Ronan Murphy</v>
      </c>
      <c r="D229" s="11">
        <f>VLOOKUP(B229,'Members Data'!$A$3:$F$365,3,FALSE)</f>
        <v>105</v>
      </c>
      <c r="E229" s="11" t="str">
        <f>VLOOKUP(B229,'Members Data'!$A$3:$F$365,4,FALSE)</f>
        <v>Popcorn</v>
      </c>
      <c r="F229" s="3" t="str">
        <f t="shared" si="3"/>
        <v>J</v>
      </c>
      <c r="G229" s="11">
        <v>5</v>
      </c>
      <c r="H229" s="11"/>
      <c r="I229" s="11"/>
      <c r="J229" s="11"/>
      <c r="K229" s="11"/>
      <c r="L229" s="11"/>
    </row>
    <row r="230" spans="1:12" x14ac:dyDescent="0.3">
      <c r="A230" s="50"/>
      <c r="B230" s="11" t="s">
        <v>590</v>
      </c>
      <c r="C230" s="11" t="str">
        <f>VLOOKUP(B230,'Members Data'!$A$3:$F$365,2,FALSE)</f>
        <v>Alicia Houlihan</v>
      </c>
      <c r="D230" s="11">
        <f>VLOOKUP(B230,'Members Data'!$A$3:$F$365,3,FALSE)</f>
        <v>135</v>
      </c>
      <c r="E230" s="11" t="str">
        <f>VLOOKUP(B230,'Members Data'!$A$3:$F$365,4,FALSE)</f>
        <v>Pairc An Faoi Diamond</v>
      </c>
      <c r="F230" s="3" t="str">
        <f t="shared" si="3"/>
        <v>S</v>
      </c>
      <c r="G230" s="11"/>
      <c r="H230" s="11">
        <v>6</v>
      </c>
      <c r="I230" s="11"/>
      <c r="J230" s="11"/>
      <c r="K230" s="11"/>
      <c r="L230" s="11"/>
    </row>
    <row r="231" spans="1:12" x14ac:dyDescent="0.3">
      <c r="A231" s="50"/>
      <c r="B231" s="11" t="s">
        <v>437</v>
      </c>
      <c r="C231" s="11" t="str">
        <f>VLOOKUP(B231,'Members Data'!$A$3:$F$365,2,FALSE)</f>
        <v>Chloe Wiggins</v>
      </c>
      <c r="D231" s="11">
        <f>VLOOKUP(B231,'Members Data'!$A$3:$F$365,3,FALSE)</f>
        <v>98</v>
      </c>
      <c r="E231" s="11" t="str">
        <f>VLOOKUP(B231,'Members Data'!$A$3:$F$365,4,FALSE)</f>
        <v>Honddu Chequers</v>
      </c>
      <c r="F231" s="3" t="str">
        <f t="shared" si="3"/>
        <v>I</v>
      </c>
      <c r="G231" s="11"/>
      <c r="H231" s="11">
        <v>5</v>
      </c>
      <c r="I231" s="11"/>
      <c r="J231" s="11"/>
      <c r="K231" s="11"/>
      <c r="L231" s="11"/>
    </row>
    <row r="232" spans="1:12" x14ac:dyDescent="0.3">
      <c r="A232" s="50"/>
      <c r="B232" s="11" t="s">
        <v>126</v>
      </c>
      <c r="C232" s="11" t="str">
        <f>VLOOKUP(B232,'Members Data'!$A$3:$F$365,2,FALSE)</f>
        <v>Annie Hopper</v>
      </c>
      <c r="D232" s="11">
        <f>VLOOKUP(B232,'Members Data'!$A$3:$F$365,3,FALSE)</f>
        <v>9</v>
      </c>
      <c r="E232" s="11" t="str">
        <f>VLOOKUP(B232,'Members Data'!$A$3:$F$365,4,FALSE)</f>
        <v>Renvarg Ruby Lou</v>
      </c>
      <c r="F232" s="3" t="str">
        <f t="shared" si="3"/>
        <v>I</v>
      </c>
      <c r="G232" s="11"/>
      <c r="H232" s="11">
        <v>4</v>
      </c>
      <c r="I232" s="11"/>
      <c r="J232" s="11"/>
      <c r="K232" s="11"/>
      <c r="L232" s="11"/>
    </row>
    <row r="233" spans="1:12" x14ac:dyDescent="0.3">
      <c r="A233" s="50"/>
      <c r="B233" s="11" t="s">
        <v>566</v>
      </c>
      <c r="C233" s="11" t="str">
        <f>VLOOKUP(B233,'Members Data'!$A$3:$F$365,2,FALSE)</f>
        <v>Sibana Sedgwick</v>
      </c>
      <c r="D233" s="11">
        <f>VLOOKUP(B233,'Members Data'!$A$3:$F$365,3,FALSE)</f>
        <v>129</v>
      </c>
      <c r="E233" s="11" t="str">
        <f>VLOOKUP(B233,'Members Data'!$A$3:$F$365,4,FALSE)</f>
        <v xml:space="preserve">Daisy </v>
      </c>
      <c r="F233" s="3" t="str">
        <f t="shared" si="3"/>
        <v>I</v>
      </c>
      <c r="G233" s="11"/>
      <c r="H233" s="11">
        <v>3</v>
      </c>
      <c r="I233" s="11"/>
      <c r="J233" s="11"/>
      <c r="K233" s="11"/>
      <c r="L233" s="11"/>
    </row>
    <row r="234" spans="1:12" x14ac:dyDescent="0.3">
      <c r="A234" s="50"/>
      <c r="B234" s="11" t="s">
        <v>428</v>
      </c>
      <c r="C234" s="11" t="str">
        <f>VLOOKUP(B234,'Members Data'!$A$3:$F$365,2,FALSE)</f>
        <v>Mia Postlethwaite</v>
      </c>
      <c r="D234" s="11">
        <f>VLOOKUP(B234,'Members Data'!$A$3:$F$365,3,FALSE)</f>
        <v>96</v>
      </c>
      <c r="E234" s="11" t="str">
        <f>VLOOKUP(B234,'Members Data'!$A$3:$F$365,4,FALSE)</f>
        <v>Halliwell Golden Romance</v>
      </c>
      <c r="F234" s="3" t="str">
        <f t="shared" si="3"/>
        <v>J</v>
      </c>
      <c r="G234" s="11"/>
      <c r="H234" s="11">
        <v>2</v>
      </c>
      <c r="I234" s="11"/>
      <c r="J234" s="11"/>
      <c r="K234" s="11"/>
      <c r="L234" s="11"/>
    </row>
    <row r="235" spans="1:12" x14ac:dyDescent="0.3">
      <c r="A235" s="50"/>
      <c r="B235" s="11" t="s">
        <v>587</v>
      </c>
      <c r="C235" s="11" t="str">
        <f>VLOOKUP(B235,'Members Data'!$A$3:$F$365,2,FALSE)</f>
        <v>Poppy Iddon</v>
      </c>
      <c r="D235" s="11">
        <f>VLOOKUP(B235,'Members Data'!$A$3:$F$365,3,FALSE)</f>
        <v>134</v>
      </c>
      <c r="E235" s="11" t="str">
        <f>VLOOKUP(B235,'Members Data'!$A$3:$F$365,4,FALSE)</f>
        <v>My Best Boy</v>
      </c>
      <c r="F235" s="3" t="str">
        <f t="shared" si="3"/>
        <v>S</v>
      </c>
      <c r="G235" s="11"/>
      <c r="H235" s="11">
        <v>1</v>
      </c>
      <c r="I235" s="11"/>
      <c r="J235" s="11"/>
      <c r="K235" s="11"/>
      <c r="L235" s="11"/>
    </row>
    <row r="236" spans="1:12" x14ac:dyDescent="0.3">
      <c r="A236" s="50"/>
      <c r="B236" s="11" t="s">
        <v>733</v>
      </c>
      <c r="C236" s="11" t="str">
        <f>VLOOKUP(B236,'Members Data'!$A$3:$F$365,2,FALSE)</f>
        <v>Grace Lucinda Speak</v>
      </c>
      <c r="D236" s="11">
        <f>VLOOKUP(B236,'Members Data'!$A$3:$F$365,3,FALSE)</f>
        <v>155</v>
      </c>
      <c r="E236" s="11" t="str">
        <f>VLOOKUP(B236,'Members Data'!$A$3:$F$365,4,FALSE)</f>
        <v>Toya Mission Accomplished</v>
      </c>
      <c r="F236" s="3" t="str">
        <f t="shared" si="3"/>
        <v>j</v>
      </c>
      <c r="G236" s="11"/>
      <c r="H236" s="11"/>
      <c r="I236" s="11"/>
      <c r="J236" s="11">
        <v>7</v>
      </c>
      <c r="K236" s="11">
        <v>14</v>
      </c>
      <c r="L236" s="11"/>
    </row>
    <row r="237" spans="1:12" x14ac:dyDescent="0.3">
      <c r="A237" s="50"/>
      <c r="B237" s="11" t="s">
        <v>660</v>
      </c>
      <c r="C237" s="11" t="str">
        <f>VLOOKUP(B237,'Members Data'!$A$3:$F$365,2,FALSE)</f>
        <v>Elsie Woodrow</v>
      </c>
      <c r="D237" s="11">
        <f>VLOOKUP(B237,'Members Data'!$A$3:$F$365,3,FALSE)</f>
        <v>147</v>
      </c>
      <c r="E237" s="11" t="str">
        <f>VLOOKUP(B237,'Members Data'!$A$3:$F$365,4,FALSE)</f>
        <v>Ghleoiteoigin Lady</v>
      </c>
      <c r="F237" s="3" t="str">
        <f t="shared" si="3"/>
        <v>I</v>
      </c>
      <c r="G237" s="11"/>
      <c r="H237" s="11"/>
      <c r="I237" s="11"/>
      <c r="J237" s="11">
        <v>6</v>
      </c>
      <c r="K237" s="11"/>
      <c r="L237" s="11"/>
    </row>
    <row r="238" spans="1:12" x14ac:dyDescent="0.3">
      <c r="A238" s="50"/>
      <c r="B238" s="11" t="s">
        <v>734</v>
      </c>
      <c r="C238" s="11" t="str">
        <f>VLOOKUP(B238,'Members Data'!$A$3:$F$365,2,FALSE)</f>
        <v>Isabella Gomes</v>
      </c>
      <c r="D238" s="11">
        <f>VLOOKUP(B238,'Members Data'!$A$3:$F$365,3,FALSE)</f>
        <v>139</v>
      </c>
      <c r="E238" s="11" t="str">
        <f>VLOOKUP(B238,'Members Data'!$A$3:$F$365,4,FALSE)</f>
        <v>Coolar Hilano</v>
      </c>
      <c r="F238" s="3" t="str">
        <f t="shared" si="3"/>
        <v>j</v>
      </c>
      <c r="G238" s="11"/>
      <c r="H238" s="11"/>
      <c r="I238" s="11"/>
      <c r="J238" s="11">
        <v>5</v>
      </c>
      <c r="K238" s="11"/>
      <c r="L238" s="11"/>
    </row>
    <row r="239" spans="1:12" x14ac:dyDescent="0.3">
      <c r="A239" s="50"/>
      <c r="B239" s="11" t="s">
        <v>748</v>
      </c>
      <c r="C239" s="11" t="str">
        <f>VLOOKUP(B239,'Members Data'!$A$3:$F$365,2,FALSE)</f>
        <v>Stacey Reed</v>
      </c>
      <c r="D239" s="11">
        <f>VLOOKUP(B239,'Members Data'!$A$3:$F$365,3,FALSE)</f>
        <v>42</v>
      </c>
      <c r="E239" s="11" t="str">
        <f>VLOOKUP(B239,'Members Data'!$A$3:$F$365,4,FALSE)</f>
        <v>Torres</v>
      </c>
      <c r="F239" s="3" t="str">
        <f t="shared" si="3"/>
        <v>s</v>
      </c>
      <c r="G239" s="11"/>
      <c r="H239" s="11"/>
      <c r="I239" s="11"/>
      <c r="J239" s="11"/>
      <c r="K239" s="11">
        <v>12</v>
      </c>
      <c r="L239" s="11"/>
    </row>
    <row r="240" spans="1:12" x14ac:dyDescent="0.3">
      <c r="A240" s="50"/>
      <c r="B240" s="11"/>
      <c r="C240" s="11" t="e">
        <f>VLOOKUP(B240,'Members Data'!$A$3:$F$365,2,FALSE)</f>
        <v>#N/A</v>
      </c>
      <c r="D240" s="11" t="e">
        <f>VLOOKUP(B240,'Members Data'!$A$3:$F$365,3,FALSE)</f>
        <v>#N/A</v>
      </c>
      <c r="E240" s="11" t="e">
        <f>VLOOKUP(B240,'Members Data'!$A$3:$F$365,4,FALSE)</f>
        <v>#N/A</v>
      </c>
      <c r="F240" s="3" t="str">
        <f t="shared" si="3"/>
        <v/>
      </c>
      <c r="G240" s="11"/>
      <c r="H240" s="11"/>
      <c r="I240" s="11"/>
      <c r="J240" s="11"/>
      <c r="K240" s="11"/>
      <c r="L240" s="11"/>
    </row>
    <row r="241" spans="1:12" x14ac:dyDescent="0.3">
      <c r="A241" s="50"/>
      <c r="B241" s="11"/>
      <c r="C241" s="11" t="e">
        <f>VLOOKUP(B241,'Members Data'!$A$3:$F$365,2,FALSE)</f>
        <v>#N/A</v>
      </c>
      <c r="D241" s="11" t="e">
        <f>VLOOKUP(B241,'Members Data'!$A$3:$F$365,3,FALSE)</f>
        <v>#N/A</v>
      </c>
      <c r="E241" s="11" t="e">
        <f>VLOOKUP(B241,'Members Data'!$A$3:$F$365,4,FALSE)</f>
        <v>#N/A</v>
      </c>
      <c r="F241" s="3" t="str">
        <f t="shared" si="3"/>
        <v/>
      </c>
      <c r="G241" s="11"/>
      <c r="H241" s="11"/>
      <c r="I241" s="11"/>
      <c r="J241" s="11"/>
      <c r="K241" s="11"/>
      <c r="L241" s="11"/>
    </row>
    <row r="242" spans="1:12" x14ac:dyDescent="0.3">
      <c r="A242" s="50"/>
      <c r="B242" s="11"/>
      <c r="C242" s="11" t="e">
        <f>VLOOKUP(B242,'Members Data'!$A$3:$F$365,2,FALSE)</f>
        <v>#N/A</v>
      </c>
      <c r="D242" s="11" t="e">
        <f>VLOOKUP(B242,'Members Data'!$A$3:$F$365,3,FALSE)</f>
        <v>#N/A</v>
      </c>
      <c r="E242" s="11" t="e">
        <f>VLOOKUP(B242,'Members Data'!$A$3:$F$365,4,FALSE)</f>
        <v>#N/A</v>
      </c>
      <c r="F242" s="3" t="str">
        <f t="shared" si="3"/>
        <v/>
      </c>
      <c r="G242" s="11"/>
      <c r="H242" s="11"/>
      <c r="I242" s="11"/>
      <c r="J242" s="11"/>
      <c r="K242" s="11"/>
      <c r="L242" s="11"/>
    </row>
    <row r="243" spans="1:12" x14ac:dyDescent="0.3">
      <c r="A243" s="50"/>
      <c r="B243" s="11"/>
      <c r="C243" s="11" t="e">
        <f>VLOOKUP(B243,'Members Data'!$A$3:$F$365,2,FALSE)</f>
        <v>#N/A</v>
      </c>
      <c r="D243" s="11" t="e">
        <f>VLOOKUP(B243,'Members Data'!$A$3:$F$365,3,FALSE)</f>
        <v>#N/A</v>
      </c>
      <c r="E243" s="11" t="e">
        <f>VLOOKUP(B243,'Members Data'!$A$3:$F$365,4,FALSE)</f>
        <v>#N/A</v>
      </c>
      <c r="F243" s="3" t="str">
        <f t="shared" si="3"/>
        <v/>
      </c>
      <c r="G243" s="11"/>
      <c r="H243" s="11"/>
      <c r="I243" s="11"/>
      <c r="J243" s="11"/>
      <c r="K243" s="11"/>
      <c r="L243" s="11"/>
    </row>
    <row r="244" spans="1:12" x14ac:dyDescent="0.3">
      <c r="A244" s="50"/>
      <c r="B244" s="11"/>
      <c r="C244" s="11" t="e">
        <f>VLOOKUP(B244,'Members Data'!$A$3:$F$365,2,FALSE)</f>
        <v>#N/A</v>
      </c>
      <c r="D244" s="11" t="e">
        <f>VLOOKUP(B244,'Members Data'!$A$3:$F$365,3,FALSE)</f>
        <v>#N/A</v>
      </c>
      <c r="E244" s="11" t="e">
        <f>VLOOKUP(B244,'Members Data'!$A$3:$F$365,4,FALSE)</f>
        <v>#N/A</v>
      </c>
      <c r="F244" s="3" t="str">
        <f t="shared" si="3"/>
        <v/>
      </c>
      <c r="G244" s="11"/>
      <c r="H244" s="11"/>
      <c r="I244" s="11"/>
      <c r="J244" s="11"/>
      <c r="K244" s="11"/>
      <c r="L244" s="11"/>
    </row>
    <row r="245" spans="1:12" x14ac:dyDescent="0.3">
      <c r="A245" s="50"/>
      <c r="B245" s="11"/>
      <c r="C245" s="11" t="e">
        <f>VLOOKUP(B245,'Members Data'!$A$3:$F$365,2,FALSE)</f>
        <v>#N/A</v>
      </c>
      <c r="D245" s="11" t="e">
        <f>VLOOKUP(B245,'Members Data'!$A$3:$F$365,3,FALSE)</f>
        <v>#N/A</v>
      </c>
      <c r="E245" s="11" t="e">
        <f>VLOOKUP(B245,'Members Data'!$A$3:$F$365,4,FALSE)</f>
        <v>#N/A</v>
      </c>
      <c r="F245" s="3" t="str">
        <f t="shared" si="3"/>
        <v/>
      </c>
      <c r="G245" s="11"/>
      <c r="H245" s="11"/>
      <c r="I245" s="11"/>
      <c r="J245" s="11"/>
      <c r="K245" s="11"/>
      <c r="L245" s="11"/>
    </row>
    <row r="246" spans="1:12" x14ac:dyDescent="0.3">
      <c r="A246" s="50"/>
      <c r="B246" s="11"/>
      <c r="C246" s="11" t="e">
        <f>VLOOKUP(B246,'Members Data'!$A$3:$F$365,2,FALSE)</f>
        <v>#N/A</v>
      </c>
      <c r="D246" s="11" t="e">
        <f>VLOOKUP(B246,'Members Data'!$A$3:$F$365,3,FALSE)</f>
        <v>#N/A</v>
      </c>
      <c r="E246" s="11" t="e">
        <f>VLOOKUP(B246,'Members Data'!$A$3:$F$365,4,FALSE)</f>
        <v>#N/A</v>
      </c>
      <c r="F246" s="3" t="str">
        <f t="shared" si="3"/>
        <v/>
      </c>
      <c r="G246" s="11"/>
      <c r="H246" s="11"/>
      <c r="I246" s="11"/>
      <c r="J246" s="11"/>
      <c r="K246" s="11"/>
      <c r="L246" s="11"/>
    </row>
    <row r="247" spans="1:12" x14ac:dyDescent="0.3">
      <c r="A247" s="50"/>
      <c r="B247" s="11"/>
      <c r="C247" s="11" t="e">
        <f>VLOOKUP(B247,'Members Data'!$A$3:$F$365,2,FALSE)</f>
        <v>#N/A</v>
      </c>
      <c r="D247" s="11" t="e">
        <f>VLOOKUP(B247,'Members Data'!$A$3:$F$365,3,FALSE)</f>
        <v>#N/A</v>
      </c>
      <c r="E247" s="11" t="e">
        <f>VLOOKUP(B247,'Members Data'!$A$3:$F$365,4,FALSE)</f>
        <v>#N/A</v>
      </c>
      <c r="F247" s="3" t="str">
        <f t="shared" si="3"/>
        <v/>
      </c>
      <c r="G247" s="11"/>
      <c r="H247" s="11"/>
      <c r="I247" s="11"/>
      <c r="J247" s="11"/>
      <c r="K247" s="11"/>
      <c r="L247" s="11"/>
    </row>
    <row r="248" spans="1:12" x14ac:dyDescent="0.3">
      <c r="A248" s="50"/>
      <c r="B248" s="11"/>
      <c r="C248" s="11" t="e">
        <f>VLOOKUP(B248,'Members Data'!$A$3:$F$365,2,FALSE)</f>
        <v>#N/A</v>
      </c>
      <c r="D248" s="11" t="e">
        <f>VLOOKUP(B248,'Members Data'!$A$3:$F$365,3,FALSE)</f>
        <v>#N/A</v>
      </c>
      <c r="E248" s="11" t="e">
        <f>VLOOKUP(B248,'Members Data'!$A$3:$F$365,4,FALSE)</f>
        <v>#N/A</v>
      </c>
      <c r="F248" s="3" t="str">
        <f t="shared" si="3"/>
        <v/>
      </c>
      <c r="G248" s="11"/>
      <c r="H248" s="11"/>
      <c r="I248" s="11"/>
      <c r="J248" s="11"/>
      <c r="K248" s="11"/>
      <c r="L248" s="11"/>
    </row>
    <row r="249" spans="1:12" x14ac:dyDescent="0.3">
      <c r="A249" s="14"/>
      <c r="C249" s="1"/>
      <c r="D249" s="1"/>
      <c r="E249" s="1"/>
      <c r="F249" s="3" t="str">
        <f t="shared" si="3"/>
        <v/>
      </c>
    </row>
    <row r="250" spans="1:12" x14ac:dyDescent="0.3">
      <c r="A250" s="51" t="s">
        <v>74</v>
      </c>
      <c r="B250" s="12" t="s">
        <v>452</v>
      </c>
      <c r="C250" s="12" t="str">
        <f>VLOOKUP(B250,'Members Data'!$A$3:$F$365,2,FALSE)</f>
        <v>Fearne Owens</v>
      </c>
      <c r="D250" s="12">
        <f>VLOOKUP(B250,'Members Data'!$A$3:$F$365,3,FALSE)</f>
        <v>103</v>
      </c>
      <c r="E250" s="12" t="str">
        <f>VLOOKUP(B250,'Members Data'!$A$3:$F$365,4,FALSE)</f>
        <v>Moonstone Dance Fever</v>
      </c>
      <c r="F250" s="3" t="str">
        <f t="shared" si="3"/>
        <v>J</v>
      </c>
      <c r="G250" s="12">
        <v>7</v>
      </c>
      <c r="H250" s="12"/>
      <c r="I250" s="12">
        <v>7</v>
      </c>
      <c r="J250" s="12"/>
      <c r="K250" s="12"/>
      <c r="L250" s="12"/>
    </row>
    <row r="251" spans="1:12" x14ac:dyDescent="0.3">
      <c r="A251" s="51"/>
      <c r="B251" s="12" t="s">
        <v>172</v>
      </c>
      <c r="C251" s="12" t="str">
        <f>VLOOKUP(B251,'Members Data'!$A$3:$F$365,2,FALSE)</f>
        <v>Darcy Donnelly</v>
      </c>
      <c r="D251" s="12">
        <f>VLOOKUP(B251,'Members Data'!$A$3:$F$365,3,FALSE)</f>
        <v>24</v>
      </c>
      <c r="E251" s="12" t="str">
        <f>VLOOKUP(B251,'Members Data'!$A$3:$F$365,4,FALSE)</f>
        <v>Lolly</v>
      </c>
      <c r="F251" s="3" t="str">
        <f t="shared" si="3"/>
        <v>J</v>
      </c>
      <c r="G251" s="12">
        <v>6</v>
      </c>
      <c r="H251" s="12"/>
      <c r="I251" s="12"/>
      <c r="J251" s="12"/>
      <c r="K251" s="12"/>
      <c r="L251" s="12"/>
    </row>
    <row r="252" spans="1:12" x14ac:dyDescent="0.3">
      <c r="A252" s="51"/>
      <c r="B252" s="12" t="s">
        <v>121</v>
      </c>
      <c r="C252" s="12" t="str">
        <f>VLOOKUP(B252,'Members Data'!$A$3:$F$365,2,FALSE)</f>
        <v>Carly Yates</v>
      </c>
      <c r="D252" s="12">
        <f>VLOOKUP(B252,'Members Data'!$A$3:$F$365,3,FALSE)</f>
        <v>8</v>
      </c>
      <c r="E252" s="12" t="str">
        <f>VLOOKUP(B252,'Members Data'!$A$3:$F$365,4,FALSE)</f>
        <v>Wellbrow Minsteral</v>
      </c>
      <c r="F252" s="3" t="str">
        <f t="shared" si="3"/>
        <v>S</v>
      </c>
      <c r="G252" s="12">
        <v>5</v>
      </c>
      <c r="H252" s="12">
        <v>7</v>
      </c>
      <c r="I252" s="12">
        <v>6</v>
      </c>
      <c r="J252" s="12"/>
      <c r="K252" s="12">
        <v>12</v>
      </c>
      <c r="L252" s="12"/>
    </row>
    <row r="253" spans="1:12" x14ac:dyDescent="0.3">
      <c r="A253" s="51"/>
      <c r="B253" s="12" t="s">
        <v>542</v>
      </c>
      <c r="C253" s="12" t="str">
        <f>VLOOKUP(B253,'Members Data'!$A$3:$F$365,2,FALSE)</f>
        <v>Emily Pearson</v>
      </c>
      <c r="D253" s="12">
        <f>VLOOKUP(B253,'Members Data'!$A$3:$F$365,3,FALSE)</f>
        <v>51</v>
      </c>
      <c r="E253" s="12" t="str">
        <f>VLOOKUP(B253,'Members Data'!$A$3:$F$365,4,FALSE)</f>
        <v>Paces of Fame</v>
      </c>
      <c r="F253" s="3" t="str">
        <f t="shared" si="3"/>
        <v>S</v>
      </c>
      <c r="G253" s="12">
        <v>4</v>
      </c>
      <c r="H253" s="12"/>
      <c r="I253" s="12"/>
      <c r="J253" s="12"/>
      <c r="K253" s="12"/>
      <c r="L253" s="12"/>
    </row>
    <row r="254" spans="1:12" x14ac:dyDescent="0.3">
      <c r="A254" s="51"/>
      <c r="B254" s="12" t="s">
        <v>111</v>
      </c>
      <c r="C254" s="12" t="str">
        <f>VLOOKUP(B254,'Members Data'!$A$3:$F$365,2,FALSE)</f>
        <v>Grace Swainson</v>
      </c>
      <c r="D254" s="12">
        <f>VLOOKUP(B254,'Members Data'!$A$3:$F$365,3,FALSE)</f>
        <v>5</v>
      </c>
      <c r="E254" s="12" t="str">
        <f>VLOOKUP(B254,'Members Data'!$A$3:$F$365,4,FALSE)</f>
        <v>Desach De Biz</v>
      </c>
      <c r="F254" s="3" t="str">
        <f t="shared" si="3"/>
        <v>J</v>
      </c>
      <c r="G254" s="12">
        <v>3</v>
      </c>
      <c r="H254" s="12">
        <v>2</v>
      </c>
      <c r="I254" s="12">
        <v>5</v>
      </c>
      <c r="J254" s="12">
        <v>6</v>
      </c>
      <c r="K254" s="12">
        <v>14</v>
      </c>
      <c r="L254" s="12"/>
    </row>
    <row r="255" spans="1:12" x14ac:dyDescent="0.3">
      <c r="A255" s="51"/>
      <c r="B255" s="12" t="s">
        <v>388</v>
      </c>
      <c r="C255" s="12" t="str">
        <f>VLOOKUP(B255,'Members Data'!$A$3:$F$365,2,FALSE)</f>
        <v>Millie Cure</v>
      </c>
      <c r="D255" s="12">
        <f>VLOOKUP(B255,'Members Data'!$A$3:$F$365,3,FALSE)</f>
        <v>85</v>
      </c>
      <c r="E255" s="12" t="str">
        <f>VLOOKUP(B255,'Members Data'!$A$3:$F$365,4,FALSE)</f>
        <v>Birchmoor Drover</v>
      </c>
      <c r="F255" s="3" t="str">
        <f t="shared" si="3"/>
        <v>J</v>
      </c>
      <c r="G255" s="12">
        <v>2</v>
      </c>
      <c r="H255" s="12"/>
      <c r="I255" s="12"/>
      <c r="J255" s="12"/>
      <c r="K255" s="12"/>
      <c r="L255" s="12"/>
    </row>
    <row r="256" spans="1:12" x14ac:dyDescent="0.3">
      <c r="A256" s="51"/>
      <c r="B256" s="12" t="s">
        <v>441</v>
      </c>
      <c r="C256" s="12" t="str">
        <f>VLOOKUP(B256,'Members Data'!$A$3:$F$365,2,FALSE)</f>
        <v>Charlotte Whiteside</v>
      </c>
      <c r="D256" s="12">
        <f>VLOOKUP(B256,'Members Data'!$A$3:$F$365,3,FALSE)</f>
        <v>99</v>
      </c>
      <c r="E256" s="12" t="str">
        <f>VLOOKUP(B256,'Members Data'!$A$3:$F$365,4,FALSE)</f>
        <v>Lucky Charm Lenny</v>
      </c>
      <c r="F256" s="3" t="str">
        <f t="shared" si="3"/>
        <v>J</v>
      </c>
      <c r="G256" s="12">
        <v>1</v>
      </c>
      <c r="H256" s="12">
        <v>3</v>
      </c>
      <c r="I256" s="12">
        <v>4</v>
      </c>
      <c r="J256" s="12">
        <v>5</v>
      </c>
      <c r="K256" s="12">
        <v>10</v>
      </c>
      <c r="L256" s="12"/>
    </row>
    <row r="257" spans="1:12" x14ac:dyDescent="0.3">
      <c r="A257" s="51"/>
      <c r="B257" s="12" t="s">
        <v>443</v>
      </c>
      <c r="C257" s="12" t="str">
        <f>VLOOKUP(B257,'Members Data'!$A$3:$F$365,2,FALSE)</f>
        <v>Tilly Unsworth</v>
      </c>
      <c r="D257" s="12">
        <f>VLOOKUP(B257,'Members Data'!$A$3:$F$365,3,FALSE)</f>
        <v>100</v>
      </c>
      <c r="E257" s="12" t="str">
        <f>VLOOKUP(B257,'Members Data'!$A$3:$F$365,4,FALSE)</f>
        <v>Sangwyn Jethro</v>
      </c>
      <c r="F257" s="3" t="str">
        <f t="shared" si="3"/>
        <v>I</v>
      </c>
      <c r="G257" s="12"/>
      <c r="H257" s="12">
        <v>5</v>
      </c>
      <c r="I257" s="12"/>
      <c r="J257" s="12">
        <v>7</v>
      </c>
      <c r="K257" s="12"/>
      <c r="L257" s="12"/>
    </row>
    <row r="258" spans="1:12" x14ac:dyDescent="0.3">
      <c r="A258" s="51"/>
      <c r="B258" s="12" t="s">
        <v>576</v>
      </c>
      <c r="C258" s="12" t="str">
        <f>VLOOKUP(B258,'Members Data'!$A$3:$F$365,2,FALSE)</f>
        <v>Bella Ruby Joy-Eatock</v>
      </c>
      <c r="D258" s="12">
        <f>VLOOKUP(B258,'Members Data'!$A$3:$F$365,3,FALSE)</f>
        <v>131</v>
      </c>
      <c r="E258" s="12" t="str">
        <f>VLOOKUP(B258,'Members Data'!$A$3:$F$365,4,FALSE)</f>
        <v>Troy</v>
      </c>
      <c r="F258" s="3" t="str">
        <f t="shared" si="3"/>
        <v>I</v>
      </c>
      <c r="G258" s="12"/>
      <c r="H258" s="12">
        <v>4</v>
      </c>
      <c r="I258" s="12"/>
      <c r="J258" s="12"/>
      <c r="K258" s="12"/>
      <c r="L258" s="12"/>
    </row>
    <row r="259" spans="1:12" x14ac:dyDescent="0.3">
      <c r="A259" s="51"/>
      <c r="B259" s="12"/>
      <c r="C259" s="12" t="e">
        <f>VLOOKUP(B259,'Members Data'!$A$3:$F$365,2,FALSE)</f>
        <v>#N/A</v>
      </c>
      <c r="D259" s="12" t="e">
        <f>VLOOKUP(B259,'Members Data'!$A$3:$F$365,3,FALSE)</f>
        <v>#N/A</v>
      </c>
      <c r="E259" s="12" t="e">
        <f>VLOOKUP(B259,'Members Data'!$A$3:$F$365,4,FALSE)</f>
        <v>#N/A</v>
      </c>
      <c r="F259" s="3" t="str">
        <f t="shared" si="3"/>
        <v/>
      </c>
      <c r="G259" s="12"/>
      <c r="H259" s="12"/>
      <c r="I259" s="12"/>
      <c r="J259" s="12"/>
      <c r="K259" s="12"/>
      <c r="L259" s="12"/>
    </row>
    <row r="260" spans="1:12" x14ac:dyDescent="0.3">
      <c r="A260" s="51"/>
      <c r="B260" s="12"/>
      <c r="C260" s="12" t="e">
        <f>VLOOKUP(B260,'Members Data'!$A$3:$F$365,2,FALSE)</f>
        <v>#N/A</v>
      </c>
      <c r="D260" s="12" t="e">
        <f>VLOOKUP(B260,'Members Data'!$A$3:$F$365,3,FALSE)</f>
        <v>#N/A</v>
      </c>
      <c r="E260" s="12" t="e">
        <f>VLOOKUP(B260,'Members Data'!$A$3:$F$365,4,FALSE)</f>
        <v>#N/A</v>
      </c>
      <c r="F260" s="3" t="str">
        <f t="shared" si="3"/>
        <v/>
      </c>
      <c r="G260" s="12"/>
      <c r="H260" s="12"/>
      <c r="I260" s="12"/>
      <c r="J260" s="12"/>
      <c r="K260" s="12"/>
      <c r="L260" s="12"/>
    </row>
    <row r="261" spans="1:12" x14ac:dyDescent="0.3">
      <c r="A261" s="51"/>
      <c r="B261" s="12"/>
      <c r="C261" s="12" t="e">
        <f>VLOOKUP(B261,'Members Data'!$A$3:$F$365,2,FALSE)</f>
        <v>#N/A</v>
      </c>
      <c r="D261" s="12" t="e">
        <f>VLOOKUP(B261,'Members Data'!$A$3:$F$365,3,FALSE)</f>
        <v>#N/A</v>
      </c>
      <c r="E261" s="12" t="e">
        <f>VLOOKUP(B261,'Members Data'!$A$3:$F$365,4,FALSE)</f>
        <v>#N/A</v>
      </c>
      <c r="F261" s="3" t="str">
        <f t="shared" ref="F261:F324" si="4">LEFT(B261,1)</f>
        <v/>
      </c>
      <c r="G261" s="12"/>
      <c r="H261" s="12"/>
      <c r="I261" s="12"/>
      <c r="J261" s="12"/>
      <c r="K261" s="12"/>
      <c r="L261" s="12"/>
    </row>
    <row r="262" spans="1:12" x14ac:dyDescent="0.3">
      <c r="A262" s="51"/>
      <c r="B262" s="12"/>
      <c r="C262" s="12" t="e">
        <f>VLOOKUP(B262,'Members Data'!$A$3:$F$365,2,FALSE)</f>
        <v>#N/A</v>
      </c>
      <c r="D262" s="12" t="e">
        <f>VLOOKUP(B262,'Members Data'!$A$3:$F$365,3,FALSE)</f>
        <v>#N/A</v>
      </c>
      <c r="E262" s="12" t="e">
        <f>VLOOKUP(B262,'Members Data'!$A$3:$F$365,4,FALSE)</f>
        <v>#N/A</v>
      </c>
      <c r="F262" s="3" t="str">
        <f t="shared" si="4"/>
        <v/>
      </c>
      <c r="G262" s="12"/>
      <c r="H262" s="12"/>
      <c r="I262" s="12"/>
      <c r="J262" s="12"/>
      <c r="K262" s="12"/>
      <c r="L262" s="12"/>
    </row>
    <row r="263" spans="1:12" x14ac:dyDescent="0.3">
      <c r="A263" s="51"/>
      <c r="B263" s="12"/>
      <c r="C263" s="12" t="e">
        <f>VLOOKUP(B263,'Members Data'!$A$3:$F$365,2,FALSE)</f>
        <v>#N/A</v>
      </c>
      <c r="D263" s="12" t="e">
        <f>VLOOKUP(B263,'Members Data'!$A$3:$F$365,3,FALSE)</f>
        <v>#N/A</v>
      </c>
      <c r="E263" s="12" t="e">
        <f>VLOOKUP(B263,'Members Data'!$A$3:$F$365,4,FALSE)</f>
        <v>#N/A</v>
      </c>
      <c r="F263" s="3" t="str">
        <f t="shared" si="4"/>
        <v/>
      </c>
      <c r="G263" s="12"/>
      <c r="H263" s="12"/>
      <c r="I263" s="12"/>
      <c r="J263" s="12"/>
      <c r="K263" s="12"/>
      <c r="L263" s="12"/>
    </row>
    <row r="264" spans="1:12" x14ac:dyDescent="0.3">
      <c r="A264" s="51"/>
      <c r="B264" s="12"/>
      <c r="C264" s="12" t="e">
        <f>VLOOKUP(B264,'Members Data'!$A$3:$F$365,2,FALSE)</f>
        <v>#N/A</v>
      </c>
      <c r="D264" s="12" t="e">
        <f>VLOOKUP(B264,'Members Data'!$A$3:$F$365,3,FALSE)</f>
        <v>#N/A</v>
      </c>
      <c r="E264" s="12" t="e">
        <f>VLOOKUP(B264,'Members Data'!$A$3:$F$365,4,FALSE)</f>
        <v>#N/A</v>
      </c>
      <c r="F264" s="3" t="str">
        <f t="shared" si="4"/>
        <v/>
      </c>
      <c r="G264" s="12"/>
      <c r="H264" s="12"/>
      <c r="I264" s="12"/>
      <c r="J264" s="12"/>
      <c r="K264" s="12"/>
      <c r="L264" s="12"/>
    </row>
    <row r="265" spans="1:12" x14ac:dyDescent="0.3">
      <c r="A265" s="51"/>
      <c r="B265" s="12"/>
      <c r="C265" s="12" t="e">
        <f>VLOOKUP(B265,'Members Data'!$A$3:$F$365,2,FALSE)</f>
        <v>#N/A</v>
      </c>
      <c r="D265" s="12" t="e">
        <f>VLOOKUP(B265,'Members Data'!$A$3:$F$365,3,FALSE)</f>
        <v>#N/A</v>
      </c>
      <c r="E265" s="12" t="e">
        <f>VLOOKUP(B265,'Members Data'!$A$3:$F$365,4,FALSE)</f>
        <v>#N/A</v>
      </c>
      <c r="F265" s="3" t="str">
        <f t="shared" si="4"/>
        <v/>
      </c>
      <c r="G265" s="12"/>
      <c r="H265" s="12"/>
      <c r="I265" s="12"/>
      <c r="J265" s="12"/>
      <c r="K265" s="12"/>
      <c r="L265" s="12"/>
    </row>
    <row r="266" spans="1:12" x14ac:dyDescent="0.3">
      <c r="A266" s="51"/>
      <c r="B266" s="12"/>
      <c r="C266" s="12" t="e">
        <f>VLOOKUP(B266,'Members Data'!$A$3:$F$365,2,FALSE)</f>
        <v>#N/A</v>
      </c>
      <c r="D266" s="12" t="e">
        <f>VLOOKUP(B266,'Members Data'!$A$3:$F$365,3,FALSE)</f>
        <v>#N/A</v>
      </c>
      <c r="E266" s="12" t="e">
        <f>VLOOKUP(B266,'Members Data'!$A$3:$F$365,4,FALSE)</f>
        <v>#N/A</v>
      </c>
      <c r="F266" s="3" t="str">
        <f t="shared" si="4"/>
        <v/>
      </c>
      <c r="G266" s="12"/>
      <c r="H266" s="12"/>
      <c r="I266" s="12"/>
      <c r="J266" s="12"/>
      <c r="K266" s="12"/>
      <c r="L266" s="12"/>
    </row>
    <row r="267" spans="1:12" x14ac:dyDescent="0.3">
      <c r="A267" s="51"/>
      <c r="B267" s="12"/>
      <c r="C267" s="12" t="e">
        <f>VLOOKUP(B267,'Members Data'!$A$3:$F$365,2,FALSE)</f>
        <v>#N/A</v>
      </c>
      <c r="D267" s="12" t="e">
        <f>VLOOKUP(B267,'Members Data'!$A$3:$F$365,3,FALSE)</f>
        <v>#N/A</v>
      </c>
      <c r="E267" s="12" t="e">
        <f>VLOOKUP(B267,'Members Data'!$A$3:$F$365,4,FALSE)</f>
        <v>#N/A</v>
      </c>
      <c r="F267" s="3" t="str">
        <f t="shared" si="4"/>
        <v/>
      </c>
      <c r="G267" s="12"/>
      <c r="H267" s="12"/>
      <c r="I267" s="12"/>
      <c r="J267" s="12"/>
      <c r="K267" s="12"/>
      <c r="L267" s="12"/>
    </row>
    <row r="268" spans="1:12" x14ac:dyDescent="0.3">
      <c r="A268" s="51"/>
      <c r="B268" s="12"/>
      <c r="C268" s="12" t="e">
        <f>VLOOKUP(B268,'Members Data'!$A$3:$F$365,2,FALSE)</f>
        <v>#N/A</v>
      </c>
      <c r="D268" s="12" t="e">
        <f>VLOOKUP(B268,'Members Data'!$A$3:$F$365,3,FALSE)</f>
        <v>#N/A</v>
      </c>
      <c r="E268" s="12" t="e">
        <f>VLOOKUP(B268,'Members Data'!$A$3:$F$365,4,FALSE)</f>
        <v>#N/A</v>
      </c>
      <c r="F268" s="3" t="str">
        <f t="shared" si="4"/>
        <v/>
      </c>
      <c r="G268" s="12"/>
      <c r="H268" s="12"/>
      <c r="I268" s="12"/>
      <c r="J268" s="12"/>
      <c r="K268" s="12"/>
      <c r="L268" s="12"/>
    </row>
    <row r="269" spans="1:12" x14ac:dyDescent="0.3">
      <c r="A269" s="51"/>
      <c r="B269" s="12"/>
      <c r="C269" s="12" t="e">
        <f>VLOOKUP(B269,'Members Data'!$A$3:$F$365,2,FALSE)</f>
        <v>#N/A</v>
      </c>
      <c r="D269" s="12" t="e">
        <f>VLOOKUP(B269,'Members Data'!$A$3:$F$365,3,FALSE)</f>
        <v>#N/A</v>
      </c>
      <c r="E269" s="12" t="e">
        <f>VLOOKUP(B269,'Members Data'!$A$3:$F$365,4,FALSE)</f>
        <v>#N/A</v>
      </c>
      <c r="F269" s="3" t="str">
        <f t="shared" si="4"/>
        <v/>
      </c>
      <c r="G269" s="12"/>
      <c r="H269" s="12"/>
      <c r="I269" s="12"/>
      <c r="J269" s="12"/>
      <c r="K269" s="12"/>
      <c r="L269" s="12"/>
    </row>
    <row r="270" spans="1:12" x14ac:dyDescent="0.3">
      <c r="A270" s="51"/>
      <c r="B270" s="12"/>
      <c r="C270" s="12" t="e">
        <f>VLOOKUP(B270,'Members Data'!$A$3:$F$365,2,FALSE)</f>
        <v>#N/A</v>
      </c>
      <c r="D270" s="12" t="e">
        <f>VLOOKUP(B270,'Members Data'!$A$3:$F$365,3,FALSE)</f>
        <v>#N/A</v>
      </c>
      <c r="E270" s="12" t="e">
        <f>VLOOKUP(B270,'Members Data'!$A$3:$F$365,4,FALSE)</f>
        <v>#N/A</v>
      </c>
      <c r="F270" s="3" t="str">
        <f t="shared" si="4"/>
        <v/>
      </c>
      <c r="G270" s="12"/>
      <c r="H270" s="12"/>
      <c r="I270" s="12"/>
      <c r="J270" s="12"/>
      <c r="K270" s="12"/>
      <c r="L270" s="12"/>
    </row>
    <row r="271" spans="1:12" x14ac:dyDescent="0.3">
      <c r="F271" s="3" t="str">
        <f t="shared" si="4"/>
        <v/>
      </c>
    </row>
    <row r="272" spans="1:12" x14ac:dyDescent="0.3">
      <c r="A272" s="46" t="s">
        <v>59</v>
      </c>
      <c r="B272" s="17" t="s">
        <v>566</v>
      </c>
      <c r="C272" s="17" t="str">
        <f>VLOOKUP(B272,'Members Data'!$A$3:$F$365,2,FALSE)</f>
        <v>Sibana Sedgwick</v>
      </c>
      <c r="D272" s="17">
        <f>VLOOKUP(B272,'Members Data'!$A$3:$F$365,3,FALSE)</f>
        <v>129</v>
      </c>
      <c r="E272" s="17" t="str">
        <f>VLOOKUP(B272,'Members Data'!$A$3:$F$365,4,FALSE)</f>
        <v xml:space="preserve">Daisy </v>
      </c>
      <c r="F272" s="3" t="str">
        <f t="shared" si="4"/>
        <v>I</v>
      </c>
      <c r="G272" s="17"/>
      <c r="H272" s="17">
        <v>7</v>
      </c>
      <c r="I272" s="17"/>
      <c r="J272" s="17"/>
      <c r="K272" s="17"/>
      <c r="L272" s="17"/>
    </row>
    <row r="273" spans="1:12" x14ac:dyDescent="0.3">
      <c r="A273" s="46"/>
      <c r="B273" s="17" t="s">
        <v>709</v>
      </c>
      <c r="C273" s="17" t="str">
        <f>VLOOKUP(B273,'Members Data'!$A$3:$F$365,2,FALSE)</f>
        <v>Alfie Cure</v>
      </c>
      <c r="D273" s="17">
        <f>VLOOKUP(B273,'Members Data'!$A$3:$F$365,3,FALSE)</f>
        <v>156</v>
      </c>
      <c r="E273" s="17" t="str">
        <f>VLOOKUP(B273,'Members Data'!$A$3:$F$365,4,FALSE)</f>
        <v>Stanley Grange Piccadiliy</v>
      </c>
      <c r="F273" s="3" t="str">
        <f t="shared" si="4"/>
        <v>I</v>
      </c>
      <c r="G273" s="17"/>
      <c r="H273" s="17"/>
      <c r="I273" s="17"/>
      <c r="J273" s="17">
        <v>7</v>
      </c>
      <c r="K273" s="17">
        <v>14</v>
      </c>
      <c r="L273" s="17"/>
    </row>
    <row r="274" spans="1:12" x14ac:dyDescent="0.3">
      <c r="A274" s="46"/>
      <c r="B274" s="17"/>
      <c r="C274" s="17" t="e">
        <f>VLOOKUP(B274,'Members Data'!$A$3:$F$365,2,FALSE)</f>
        <v>#N/A</v>
      </c>
      <c r="D274" s="17" t="e">
        <f>VLOOKUP(B274,'Members Data'!$A$3:$F$365,3,FALSE)</f>
        <v>#N/A</v>
      </c>
      <c r="E274" s="17" t="e">
        <f>VLOOKUP(B274,'Members Data'!$A$3:$F$365,4,FALSE)</f>
        <v>#N/A</v>
      </c>
      <c r="F274" s="3" t="str">
        <f t="shared" si="4"/>
        <v/>
      </c>
      <c r="G274" s="17"/>
      <c r="H274" s="17"/>
      <c r="I274" s="17"/>
      <c r="J274" s="17"/>
      <c r="K274" s="17"/>
      <c r="L274" s="17"/>
    </row>
    <row r="275" spans="1:12" x14ac:dyDescent="0.3">
      <c r="A275" s="46"/>
      <c r="B275" s="17"/>
      <c r="C275" s="17" t="e">
        <f>VLOOKUP(B275,'Members Data'!$A$3:$F$365,2,FALSE)</f>
        <v>#N/A</v>
      </c>
      <c r="D275" s="17" t="e">
        <f>VLOOKUP(B275,'Members Data'!$A$3:$F$365,3,FALSE)</f>
        <v>#N/A</v>
      </c>
      <c r="E275" s="17" t="e">
        <f>VLOOKUP(B275,'Members Data'!$A$3:$F$365,4,FALSE)</f>
        <v>#N/A</v>
      </c>
      <c r="F275" s="3" t="str">
        <f t="shared" si="4"/>
        <v/>
      </c>
      <c r="G275" s="17"/>
      <c r="H275" s="17"/>
      <c r="I275" s="17"/>
      <c r="J275" s="17"/>
      <c r="K275" s="17"/>
      <c r="L275" s="17"/>
    </row>
    <row r="276" spans="1:12" x14ac:dyDescent="0.3">
      <c r="A276" s="46"/>
      <c r="B276" s="17"/>
      <c r="C276" s="17" t="e">
        <f>VLOOKUP(B276,'Members Data'!$A$3:$F$365,2,FALSE)</f>
        <v>#N/A</v>
      </c>
      <c r="D276" s="17" t="e">
        <f>VLOOKUP(B276,'Members Data'!$A$3:$F$365,3,FALSE)</f>
        <v>#N/A</v>
      </c>
      <c r="E276" s="17" t="e">
        <f>VLOOKUP(B276,'Members Data'!$A$3:$F$365,4,FALSE)</f>
        <v>#N/A</v>
      </c>
      <c r="F276" s="3" t="str">
        <f t="shared" si="4"/>
        <v/>
      </c>
      <c r="G276" s="17"/>
      <c r="H276" s="17"/>
      <c r="I276" s="17"/>
      <c r="J276" s="17"/>
      <c r="K276" s="17"/>
      <c r="L276" s="17"/>
    </row>
    <row r="277" spans="1:12" x14ac:dyDescent="0.3">
      <c r="A277" s="46"/>
      <c r="B277" s="17"/>
      <c r="C277" s="17" t="e">
        <f>VLOOKUP(B277,'Members Data'!$A$3:$F$365,2,FALSE)</f>
        <v>#N/A</v>
      </c>
      <c r="D277" s="17" t="e">
        <f>VLOOKUP(B277,'Members Data'!$A$3:$F$365,3,FALSE)</f>
        <v>#N/A</v>
      </c>
      <c r="E277" s="17" t="e">
        <f>VLOOKUP(B277,'Members Data'!$A$3:$F$365,4,FALSE)</f>
        <v>#N/A</v>
      </c>
      <c r="F277" s="3" t="str">
        <f t="shared" si="4"/>
        <v/>
      </c>
      <c r="G277" s="17"/>
      <c r="H277" s="17"/>
      <c r="I277" s="17"/>
      <c r="J277" s="17"/>
      <c r="K277" s="17"/>
      <c r="L277" s="17"/>
    </row>
    <row r="278" spans="1:12" x14ac:dyDescent="0.3">
      <c r="A278" s="46"/>
      <c r="B278" s="17"/>
      <c r="C278" s="17" t="e">
        <f>VLOOKUP(B278,'Members Data'!$A$3:$F$365,2,FALSE)</f>
        <v>#N/A</v>
      </c>
      <c r="D278" s="17" t="e">
        <f>VLOOKUP(B278,'Members Data'!$A$3:$F$365,3,FALSE)</f>
        <v>#N/A</v>
      </c>
      <c r="E278" s="17" t="e">
        <f>VLOOKUP(B278,'Members Data'!$A$3:$F$365,4,FALSE)</f>
        <v>#N/A</v>
      </c>
      <c r="F278" s="3" t="str">
        <f t="shared" si="4"/>
        <v/>
      </c>
      <c r="G278" s="17"/>
      <c r="H278" s="17"/>
      <c r="I278" s="17"/>
      <c r="J278" s="17"/>
      <c r="K278" s="17"/>
      <c r="L278" s="17"/>
    </row>
    <row r="279" spans="1:12" x14ac:dyDescent="0.3">
      <c r="A279" s="46"/>
      <c r="B279" s="17"/>
      <c r="C279" s="17" t="e">
        <f>VLOOKUP(B279,'Members Data'!$A$3:$F$365,2,FALSE)</f>
        <v>#N/A</v>
      </c>
      <c r="D279" s="17" t="e">
        <f>VLOOKUP(B279,'Members Data'!$A$3:$F$365,3,FALSE)</f>
        <v>#N/A</v>
      </c>
      <c r="E279" s="17" t="e">
        <f>VLOOKUP(B279,'Members Data'!$A$3:$F$365,4,FALSE)</f>
        <v>#N/A</v>
      </c>
      <c r="F279" s="3" t="str">
        <f t="shared" si="4"/>
        <v/>
      </c>
      <c r="G279" s="17"/>
      <c r="H279" s="17"/>
      <c r="I279" s="17"/>
      <c r="J279" s="17"/>
      <c r="K279" s="17"/>
      <c r="L279" s="17"/>
    </row>
    <row r="280" spans="1:12" x14ac:dyDescent="0.3">
      <c r="A280" s="46"/>
      <c r="B280" s="17"/>
      <c r="C280" s="17" t="e">
        <f>VLOOKUP(B280,'Members Data'!$A$3:$F$365,2,FALSE)</f>
        <v>#N/A</v>
      </c>
      <c r="D280" s="17" t="e">
        <f>VLOOKUP(B280,'Members Data'!$A$3:$F$365,3,FALSE)</f>
        <v>#N/A</v>
      </c>
      <c r="E280" s="17" t="e">
        <f>VLOOKUP(B280,'Members Data'!$A$3:$F$365,4,FALSE)</f>
        <v>#N/A</v>
      </c>
      <c r="F280" s="3" t="str">
        <f t="shared" si="4"/>
        <v/>
      </c>
      <c r="G280" s="17"/>
      <c r="H280" s="17"/>
      <c r="I280" s="17"/>
      <c r="J280" s="17"/>
      <c r="K280" s="17"/>
      <c r="L280" s="17"/>
    </row>
    <row r="281" spans="1:12" x14ac:dyDescent="0.3">
      <c r="A281" s="46"/>
      <c r="B281" s="17"/>
      <c r="C281" s="17" t="e">
        <f>VLOOKUP(B281,'Members Data'!$A$3:$F$365,2,FALSE)</f>
        <v>#N/A</v>
      </c>
      <c r="D281" s="17" t="e">
        <f>VLOOKUP(B281,'Members Data'!$A$3:$F$365,3,FALSE)</f>
        <v>#N/A</v>
      </c>
      <c r="E281" s="17" t="e">
        <f>VLOOKUP(B281,'Members Data'!$A$3:$F$365,4,FALSE)</f>
        <v>#N/A</v>
      </c>
      <c r="F281" s="3" t="str">
        <f t="shared" si="4"/>
        <v/>
      </c>
      <c r="G281" s="17"/>
      <c r="H281" s="17"/>
      <c r="I281" s="17"/>
      <c r="J281" s="17"/>
      <c r="K281" s="17"/>
      <c r="L281" s="17"/>
    </row>
    <row r="282" spans="1:12" x14ac:dyDescent="0.3">
      <c r="A282" s="46"/>
      <c r="B282" s="17"/>
      <c r="C282" s="17" t="e">
        <f>VLOOKUP(B282,'Members Data'!$A$3:$F$365,2,FALSE)</f>
        <v>#N/A</v>
      </c>
      <c r="D282" s="17" t="e">
        <f>VLOOKUP(B282,'Members Data'!$A$3:$F$365,3,FALSE)</f>
        <v>#N/A</v>
      </c>
      <c r="E282" s="17" t="e">
        <f>VLOOKUP(B282,'Members Data'!$A$3:$F$365,4,FALSE)</f>
        <v>#N/A</v>
      </c>
      <c r="F282" s="3" t="str">
        <f t="shared" si="4"/>
        <v/>
      </c>
      <c r="G282" s="17"/>
      <c r="H282" s="17"/>
      <c r="I282" s="17"/>
      <c r="J282" s="17"/>
      <c r="K282" s="17"/>
      <c r="L282" s="17"/>
    </row>
    <row r="283" spans="1:12" x14ac:dyDescent="0.3">
      <c r="A283" s="46"/>
      <c r="B283" s="17"/>
      <c r="C283" s="17" t="e">
        <f>VLOOKUP(B283,'Members Data'!$A$3:$F$365,2,FALSE)</f>
        <v>#N/A</v>
      </c>
      <c r="D283" s="17" t="e">
        <f>VLOOKUP(B283,'Members Data'!$A$3:$F$365,3,FALSE)</f>
        <v>#N/A</v>
      </c>
      <c r="E283" s="17" t="e">
        <f>VLOOKUP(B283,'Members Data'!$A$3:$F$365,4,FALSE)</f>
        <v>#N/A</v>
      </c>
      <c r="F283" s="3" t="str">
        <f t="shared" si="4"/>
        <v/>
      </c>
      <c r="G283" s="17"/>
      <c r="H283" s="17"/>
      <c r="I283" s="17"/>
      <c r="J283" s="17"/>
      <c r="K283" s="17"/>
      <c r="L283" s="17"/>
    </row>
    <row r="284" spans="1:12" x14ac:dyDescent="0.3">
      <c r="A284" s="46"/>
      <c r="B284" s="17"/>
      <c r="C284" s="17" t="e">
        <f>VLOOKUP(B284,'Members Data'!$A$3:$F$365,2,FALSE)</f>
        <v>#N/A</v>
      </c>
      <c r="D284" s="17" t="e">
        <f>VLOOKUP(B284,'Members Data'!$A$3:$F$365,3,FALSE)</f>
        <v>#N/A</v>
      </c>
      <c r="E284" s="17" t="e">
        <f>VLOOKUP(B284,'Members Data'!$A$3:$F$365,4,FALSE)</f>
        <v>#N/A</v>
      </c>
      <c r="F284" s="3" t="str">
        <f t="shared" si="4"/>
        <v/>
      </c>
      <c r="G284" s="17"/>
      <c r="H284" s="17"/>
      <c r="I284" s="17"/>
      <c r="J284" s="17"/>
      <c r="K284" s="17"/>
      <c r="L284" s="17"/>
    </row>
    <row r="285" spans="1:12" x14ac:dyDescent="0.3">
      <c r="A285" s="46"/>
      <c r="B285" s="17"/>
      <c r="C285" s="17" t="e">
        <f>VLOOKUP(B285,'Members Data'!$A$3:$F$365,2,FALSE)</f>
        <v>#N/A</v>
      </c>
      <c r="D285" s="17" t="e">
        <f>VLOOKUP(B285,'Members Data'!$A$3:$F$365,3,FALSE)</f>
        <v>#N/A</v>
      </c>
      <c r="E285" s="17" t="e">
        <f>VLOOKUP(B285,'Members Data'!$A$3:$F$365,4,FALSE)</f>
        <v>#N/A</v>
      </c>
      <c r="F285" s="3" t="str">
        <f t="shared" si="4"/>
        <v/>
      </c>
      <c r="G285" s="17"/>
      <c r="H285" s="17"/>
      <c r="I285" s="17"/>
      <c r="J285" s="17"/>
      <c r="K285" s="17"/>
      <c r="L285" s="17"/>
    </row>
    <row r="286" spans="1:12" x14ac:dyDescent="0.3">
      <c r="A286" s="46"/>
      <c r="B286" s="17"/>
      <c r="C286" s="17" t="e">
        <f>VLOOKUP(B286,'Members Data'!$A$3:$F$365,2,FALSE)</f>
        <v>#N/A</v>
      </c>
      <c r="D286" s="17" t="e">
        <f>VLOOKUP(B286,'Members Data'!$A$3:$F$365,3,FALSE)</f>
        <v>#N/A</v>
      </c>
      <c r="E286" s="17" t="e">
        <f>VLOOKUP(B286,'Members Data'!$A$3:$F$365,4,FALSE)</f>
        <v>#N/A</v>
      </c>
      <c r="F286" s="3" t="str">
        <f t="shared" si="4"/>
        <v/>
      </c>
      <c r="G286" s="17"/>
      <c r="H286" s="17"/>
      <c r="I286" s="17"/>
      <c r="J286" s="17"/>
      <c r="K286" s="17"/>
      <c r="L286" s="17"/>
    </row>
    <row r="287" spans="1:12" x14ac:dyDescent="0.3">
      <c r="A287" s="46"/>
      <c r="B287" s="17"/>
      <c r="C287" s="17" t="e">
        <f>VLOOKUP(B287,'Members Data'!$A$3:$F$365,2,FALSE)</f>
        <v>#N/A</v>
      </c>
      <c r="D287" s="17" t="e">
        <f>VLOOKUP(B287,'Members Data'!$A$3:$F$365,3,FALSE)</f>
        <v>#N/A</v>
      </c>
      <c r="E287" s="17" t="e">
        <f>VLOOKUP(B287,'Members Data'!$A$3:$F$365,4,FALSE)</f>
        <v>#N/A</v>
      </c>
      <c r="F287" s="3" t="str">
        <f t="shared" si="4"/>
        <v/>
      </c>
      <c r="G287" s="17"/>
      <c r="H287" s="17"/>
      <c r="I287" s="17"/>
      <c r="J287" s="17"/>
      <c r="K287" s="17"/>
      <c r="L287" s="17"/>
    </row>
    <row r="288" spans="1:12" x14ac:dyDescent="0.3">
      <c r="A288" s="46"/>
      <c r="B288" s="17"/>
      <c r="C288" s="17" t="e">
        <f>VLOOKUP(B288,'Members Data'!$A$3:$F$365,2,FALSE)</f>
        <v>#N/A</v>
      </c>
      <c r="D288" s="17" t="e">
        <f>VLOOKUP(B288,'Members Data'!$A$3:$F$365,3,FALSE)</f>
        <v>#N/A</v>
      </c>
      <c r="E288" s="17" t="e">
        <f>VLOOKUP(B288,'Members Data'!$A$3:$F$365,4,FALSE)</f>
        <v>#N/A</v>
      </c>
      <c r="F288" s="3" t="str">
        <f t="shared" si="4"/>
        <v/>
      </c>
      <c r="G288" s="17"/>
      <c r="H288" s="17"/>
      <c r="I288" s="17"/>
      <c r="J288" s="17"/>
      <c r="K288" s="17"/>
      <c r="L288" s="17"/>
    </row>
    <row r="289" spans="1:12" x14ac:dyDescent="0.3">
      <c r="A289" s="46"/>
      <c r="B289" s="17"/>
      <c r="C289" s="17" t="e">
        <f>VLOOKUP(B289,'Members Data'!$A$3:$F$365,2,FALSE)</f>
        <v>#N/A</v>
      </c>
      <c r="D289" s="17" t="e">
        <f>VLOOKUP(B289,'Members Data'!$A$3:$F$365,3,FALSE)</f>
        <v>#N/A</v>
      </c>
      <c r="E289" s="17" t="e">
        <f>VLOOKUP(B289,'Members Data'!$A$3:$F$365,4,FALSE)</f>
        <v>#N/A</v>
      </c>
      <c r="F289" s="3" t="str">
        <f t="shared" si="4"/>
        <v/>
      </c>
      <c r="G289" s="17"/>
      <c r="H289" s="17"/>
      <c r="I289" s="17"/>
      <c r="J289" s="17"/>
      <c r="K289" s="17"/>
      <c r="L289" s="17"/>
    </row>
    <row r="290" spans="1:12" x14ac:dyDescent="0.3">
      <c r="A290" s="46"/>
      <c r="B290" s="17"/>
      <c r="C290" s="17" t="e">
        <f>VLOOKUP(B290,'Members Data'!$A$3:$F$365,2,FALSE)</f>
        <v>#N/A</v>
      </c>
      <c r="D290" s="17" t="e">
        <f>VLOOKUP(B290,'Members Data'!$A$3:$F$365,3,FALSE)</f>
        <v>#N/A</v>
      </c>
      <c r="E290" s="17" t="e">
        <f>VLOOKUP(B290,'Members Data'!$A$3:$F$365,4,FALSE)</f>
        <v>#N/A</v>
      </c>
      <c r="F290" s="3" t="str">
        <f t="shared" si="4"/>
        <v/>
      </c>
      <c r="G290" s="17"/>
      <c r="H290" s="17"/>
      <c r="I290" s="17"/>
      <c r="J290" s="17"/>
      <c r="K290" s="17"/>
      <c r="L290" s="17"/>
    </row>
    <row r="291" spans="1:12" x14ac:dyDescent="0.3">
      <c r="A291" s="46"/>
      <c r="B291" s="17"/>
      <c r="C291" s="17" t="e">
        <f>VLOOKUP(B291,'Members Data'!$A$3:$F$365,2,FALSE)</f>
        <v>#N/A</v>
      </c>
      <c r="D291" s="17" t="e">
        <f>VLOOKUP(B291,'Members Data'!$A$3:$F$365,3,FALSE)</f>
        <v>#N/A</v>
      </c>
      <c r="E291" s="17" t="e">
        <f>VLOOKUP(B291,'Members Data'!$A$3:$F$365,4,FALSE)</f>
        <v>#N/A</v>
      </c>
      <c r="F291" s="3" t="str">
        <f t="shared" si="4"/>
        <v/>
      </c>
      <c r="G291" s="17"/>
      <c r="H291" s="17"/>
      <c r="I291" s="17"/>
      <c r="J291" s="17"/>
      <c r="K291" s="17"/>
      <c r="L291" s="17"/>
    </row>
    <row r="292" spans="1:12" x14ac:dyDescent="0.3">
      <c r="A292" s="46"/>
      <c r="B292" s="17"/>
      <c r="C292" s="17" t="e">
        <f>VLOOKUP(B292,'Members Data'!$A$3:$F$365,2,FALSE)</f>
        <v>#N/A</v>
      </c>
      <c r="D292" s="17" t="e">
        <f>VLOOKUP(B292,'Members Data'!$A$3:$F$365,3,FALSE)</f>
        <v>#N/A</v>
      </c>
      <c r="E292" s="17" t="e">
        <f>VLOOKUP(B292,'Members Data'!$A$3:$F$365,4,FALSE)</f>
        <v>#N/A</v>
      </c>
      <c r="F292" s="3" t="str">
        <f t="shared" si="4"/>
        <v/>
      </c>
      <c r="G292" s="17"/>
      <c r="H292" s="17"/>
      <c r="I292" s="17"/>
      <c r="J292" s="17"/>
      <c r="K292" s="17"/>
      <c r="L292" s="17"/>
    </row>
    <row r="293" spans="1:12" x14ac:dyDescent="0.3">
      <c r="F293" s="3" t="str">
        <f t="shared" si="4"/>
        <v/>
      </c>
    </row>
    <row r="294" spans="1:12" x14ac:dyDescent="0.3">
      <c r="A294" s="46" t="s">
        <v>75</v>
      </c>
      <c r="B294" s="17" t="s">
        <v>405</v>
      </c>
      <c r="C294" s="17" t="str">
        <f>VLOOKUP(B294,'Members Data'!$A$3:$F$365,2,FALSE)</f>
        <v>Jessica Banks</v>
      </c>
      <c r="D294" s="17">
        <f>VLOOKUP(B294,'Members Data'!$A$3:$F$365,3,FALSE)</f>
        <v>90</v>
      </c>
      <c r="E294" s="17" t="str">
        <f>VLOOKUP(B294,'Members Data'!$A$3:$F$365,4,FALSE)</f>
        <v xml:space="preserve">Mise Moydrum Mirah </v>
      </c>
      <c r="F294" s="3" t="str">
        <f t="shared" si="4"/>
        <v>S</v>
      </c>
      <c r="G294" s="17">
        <v>7</v>
      </c>
      <c r="H294" s="17">
        <v>5</v>
      </c>
      <c r="I294" s="17">
        <v>7</v>
      </c>
      <c r="J294" s="17">
        <v>7</v>
      </c>
      <c r="K294" s="17"/>
      <c r="L294" s="17"/>
    </row>
    <row r="295" spans="1:12" x14ac:dyDescent="0.3">
      <c r="A295" s="46"/>
      <c r="B295" s="17" t="s">
        <v>514</v>
      </c>
      <c r="C295" s="17" t="str">
        <f>VLOOKUP(B295,'Members Data'!$A$3:$F$365,2,FALSE)</f>
        <v>Imogen Jones Percival</v>
      </c>
      <c r="D295" s="17">
        <f>VLOOKUP(B295,'Members Data'!$A$3:$F$365,3,FALSE)</f>
        <v>118</v>
      </c>
      <c r="E295" s="17" t="str">
        <f>VLOOKUP(B295,'Members Data'!$A$3:$F$365,4,FALSE)</f>
        <v>Carrhouse Jersey Girl</v>
      </c>
      <c r="F295" s="3" t="str">
        <f t="shared" si="4"/>
        <v>S</v>
      </c>
      <c r="G295" s="17">
        <v>5</v>
      </c>
      <c r="H295" s="17"/>
      <c r="I295" s="17"/>
      <c r="J295" s="17"/>
      <c r="K295" s="17"/>
      <c r="L295" s="17"/>
    </row>
    <row r="296" spans="1:12" x14ac:dyDescent="0.3">
      <c r="A296" s="46"/>
      <c r="B296" s="17" t="s">
        <v>202</v>
      </c>
      <c r="C296" s="17" t="str">
        <f>VLOOKUP(B296,'Members Data'!$A$3:$F$365,2,FALSE)</f>
        <v>Farrah Sanbrook</v>
      </c>
      <c r="D296" s="17">
        <f>VLOOKUP(B296,'Members Data'!$A$3:$F$365,3,FALSE)</f>
        <v>31</v>
      </c>
      <c r="E296" s="17" t="str">
        <f>VLOOKUP(B296,'Members Data'!$A$3:$F$365,4,FALSE)</f>
        <v>Kirtle Braeriach</v>
      </c>
      <c r="F296" s="3" t="str">
        <f t="shared" si="4"/>
        <v>S</v>
      </c>
      <c r="G296" s="17">
        <v>4</v>
      </c>
      <c r="H296" s="17"/>
      <c r="I296" s="17"/>
      <c r="J296" s="17"/>
      <c r="K296" s="17"/>
      <c r="L296" s="17"/>
    </row>
    <row r="297" spans="1:12" x14ac:dyDescent="0.3">
      <c r="A297" s="46"/>
      <c r="B297" s="17" t="s">
        <v>255</v>
      </c>
      <c r="C297" s="17" t="str">
        <f>VLOOKUP(B297,'Members Data'!$A$3:$F$365,2,FALSE)</f>
        <v>Amber Legge</v>
      </c>
      <c r="D297" s="17">
        <f>VLOOKUP(B297,'Members Data'!$A$3:$F$365,3,FALSE)</f>
        <v>46</v>
      </c>
      <c r="E297" s="17" t="str">
        <f>VLOOKUP(B297,'Members Data'!$A$3:$F$365,4,FALSE)</f>
        <v>Kellythorpes Milly-on-air</v>
      </c>
      <c r="F297" s="3" t="str">
        <f t="shared" si="4"/>
        <v>S</v>
      </c>
      <c r="G297" s="17">
        <v>3</v>
      </c>
      <c r="H297" s="17"/>
      <c r="I297" s="17"/>
      <c r="J297" s="17"/>
      <c r="K297" s="17"/>
      <c r="L297" s="17"/>
    </row>
    <row r="298" spans="1:12" x14ac:dyDescent="0.3">
      <c r="A298" s="46"/>
      <c r="B298" s="17" t="s">
        <v>601</v>
      </c>
      <c r="C298" s="17" t="str">
        <f>VLOOKUP(B298,'Members Data'!$A$3:$F$365,2,FALSE)</f>
        <v>Laura Amy Potts</v>
      </c>
      <c r="D298" s="17">
        <f>VLOOKUP(B298,'Members Data'!$A$3:$F$365,3,FALSE)</f>
        <v>138</v>
      </c>
      <c r="E298" s="17" t="str">
        <f>VLOOKUP(B298,'Members Data'!$A$3:$F$365,4,FALSE)</f>
        <v>Carrhouse I Spy</v>
      </c>
      <c r="F298" s="3" t="str">
        <f t="shared" si="4"/>
        <v>S</v>
      </c>
      <c r="G298" s="17"/>
      <c r="H298" s="17">
        <v>7</v>
      </c>
      <c r="I298" s="17"/>
      <c r="J298" s="17"/>
      <c r="K298" s="17"/>
      <c r="L298" s="17"/>
    </row>
    <row r="299" spans="1:12" x14ac:dyDescent="0.3">
      <c r="A299" s="46"/>
      <c r="B299" s="17" t="s">
        <v>668</v>
      </c>
      <c r="C299" s="17" t="str">
        <f>VLOOKUP(B299,'Members Data'!$A$3:$F$365,2,FALSE)</f>
        <v>Lucy Clutton</v>
      </c>
      <c r="D299" s="17">
        <f>VLOOKUP(B299,'Members Data'!$A$3:$F$365,3,FALSE)</f>
        <v>150</v>
      </c>
      <c r="E299" s="17" t="str">
        <f>VLOOKUP(B299,'Members Data'!$A$3:$F$365,4,FALSE)</f>
        <v>Cootehill Miss Molly</v>
      </c>
      <c r="F299" s="3" t="str">
        <f t="shared" si="4"/>
        <v>S</v>
      </c>
      <c r="G299" s="17"/>
      <c r="H299" s="17"/>
      <c r="I299" s="17">
        <v>6</v>
      </c>
      <c r="J299" s="17"/>
      <c r="K299" s="17"/>
      <c r="L299" s="17"/>
    </row>
    <row r="300" spans="1:12" x14ac:dyDescent="0.3">
      <c r="A300" s="46"/>
      <c r="B300" s="17" t="s">
        <v>735</v>
      </c>
      <c r="C300" s="17" t="str">
        <f>VLOOKUP(B300,'Members Data'!$A$3:$F$365,2,FALSE)</f>
        <v>Amber Legge</v>
      </c>
      <c r="D300" s="17">
        <f>VLOOKUP(B300,'Members Data'!$A$3:$F$365,3,FALSE)</f>
        <v>46</v>
      </c>
      <c r="E300" s="17" t="str">
        <f>VLOOKUP(B300,'Members Data'!$A$3:$F$365,4,FALSE)</f>
        <v>Wally</v>
      </c>
      <c r="F300" s="3" t="str">
        <f t="shared" si="4"/>
        <v>s</v>
      </c>
      <c r="G300" s="17"/>
      <c r="H300" s="17"/>
      <c r="I300" s="17"/>
      <c r="J300" s="17">
        <v>6</v>
      </c>
      <c r="K300" s="17">
        <v>14</v>
      </c>
      <c r="L300" s="17"/>
    </row>
    <row r="301" spans="1:12" x14ac:dyDescent="0.3">
      <c r="A301" s="46"/>
      <c r="B301" s="17"/>
      <c r="C301" s="17" t="e">
        <f>VLOOKUP(B301,'Members Data'!$A$3:$F$365,2,FALSE)</f>
        <v>#N/A</v>
      </c>
      <c r="D301" s="17" t="e">
        <f>VLOOKUP(B301,'Members Data'!$A$3:$F$365,3,FALSE)</f>
        <v>#N/A</v>
      </c>
      <c r="E301" s="17" t="e">
        <f>VLOOKUP(B301,'Members Data'!$A$3:$F$365,4,FALSE)</f>
        <v>#N/A</v>
      </c>
      <c r="F301" s="3" t="str">
        <f t="shared" si="4"/>
        <v/>
      </c>
      <c r="G301" s="17"/>
      <c r="H301" s="17"/>
      <c r="I301" s="17"/>
      <c r="J301" s="17"/>
      <c r="K301" s="17"/>
      <c r="L301" s="17"/>
    </row>
    <row r="302" spans="1:12" x14ac:dyDescent="0.3">
      <c r="A302" s="46"/>
      <c r="B302" s="17"/>
      <c r="C302" s="17" t="e">
        <f>VLOOKUP(B302,'Members Data'!$A$3:$F$365,2,FALSE)</f>
        <v>#N/A</v>
      </c>
      <c r="D302" s="17" t="e">
        <f>VLOOKUP(B302,'Members Data'!$A$3:$F$365,3,FALSE)</f>
        <v>#N/A</v>
      </c>
      <c r="E302" s="17" t="e">
        <f>VLOOKUP(B302,'Members Data'!$A$3:$F$365,4,FALSE)</f>
        <v>#N/A</v>
      </c>
      <c r="F302" s="3" t="str">
        <f t="shared" si="4"/>
        <v/>
      </c>
      <c r="G302" s="17"/>
      <c r="H302" s="17"/>
      <c r="I302" s="17"/>
      <c r="J302" s="17"/>
      <c r="K302" s="17"/>
      <c r="L302" s="17"/>
    </row>
    <row r="303" spans="1:12" x14ac:dyDescent="0.3">
      <c r="A303" s="46"/>
      <c r="B303" s="17"/>
      <c r="C303" s="17" t="e">
        <f>VLOOKUP(B303,'Members Data'!$A$3:$F$365,2,FALSE)</f>
        <v>#N/A</v>
      </c>
      <c r="D303" s="17" t="e">
        <f>VLOOKUP(B303,'Members Data'!$A$3:$F$365,3,FALSE)</f>
        <v>#N/A</v>
      </c>
      <c r="E303" s="17" t="e">
        <f>VLOOKUP(B303,'Members Data'!$A$3:$F$365,4,FALSE)</f>
        <v>#N/A</v>
      </c>
      <c r="F303" s="3" t="str">
        <f t="shared" si="4"/>
        <v/>
      </c>
      <c r="G303" s="17"/>
      <c r="H303" s="17"/>
      <c r="I303" s="17"/>
      <c r="J303" s="17"/>
      <c r="K303" s="17"/>
      <c r="L303" s="17"/>
    </row>
    <row r="304" spans="1:12" x14ac:dyDescent="0.3">
      <c r="A304" s="46"/>
      <c r="B304" s="17"/>
      <c r="C304" s="17" t="e">
        <f>VLOOKUP(B304,'Members Data'!$A$3:$F$365,2,FALSE)</f>
        <v>#N/A</v>
      </c>
      <c r="D304" s="17" t="e">
        <f>VLOOKUP(B304,'Members Data'!$A$3:$F$365,3,FALSE)</f>
        <v>#N/A</v>
      </c>
      <c r="E304" s="17" t="e">
        <f>VLOOKUP(B304,'Members Data'!$A$3:$F$365,4,FALSE)</f>
        <v>#N/A</v>
      </c>
      <c r="F304" s="3" t="str">
        <f t="shared" si="4"/>
        <v/>
      </c>
      <c r="G304" s="17"/>
      <c r="H304" s="17"/>
      <c r="I304" s="17"/>
      <c r="J304" s="17"/>
      <c r="K304" s="17"/>
      <c r="L304" s="17"/>
    </row>
    <row r="305" spans="1:12" x14ac:dyDescent="0.3">
      <c r="A305" s="46"/>
      <c r="B305" s="17"/>
      <c r="C305" s="17" t="e">
        <f>VLOOKUP(B305,'Members Data'!$A$3:$F$365,2,FALSE)</f>
        <v>#N/A</v>
      </c>
      <c r="D305" s="17" t="e">
        <f>VLOOKUP(B305,'Members Data'!$A$3:$F$365,3,FALSE)</f>
        <v>#N/A</v>
      </c>
      <c r="E305" s="17" t="e">
        <f>VLOOKUP(B305,'Members Data'!$A$3:$F$365,4,FALSE)</f>
        <v>#N/A</v>
      </c>
      <c r="F305" s="3" t="str">
        <f t="shared" si="4"/>
        <v/>
      </c>
      <c r="G305" s="17"/>
      <c r="H305" s="17"/>
      <c r="I305" s="17"/>
      <c r="J305" s="17"/>
      <c r="K305" s="17"/>
      <c r="L305" s="17"/>
    </row>
    <row r="306" spans="1:12" x14ac:dyDescent="0.3">
      <c r="A306" s="46"/>
      <c r="B306" s="17"/>
      <c r="C306" s="17" t="e">
        <f>VLOOKUP(B306,'Members Data'!$A$3:$F$365,2,FALSE)</f>
        <v>#N/A</v>
      </c>
      <c r="D306" s="17" t="e">
        <f>VLOOKUP(B306,'Members Data'!$A$3:$F$365,3,FALSE)</f>
        <v>#N/A</v>
      </c>
      <c r="E306" s="17" t="e">
        <f>VLOOKUP(B306,'Members Data'!$A$3:$F$365,4,FALSE)</f>
        <v>#N/A</v>
      </c>
      <c r="F306" s="3" t="str">
        <f t="shared" si="4"/>
        <v/>
      </c>
      <c r="G306" s="17"/>
      <c r="H306" s="17"/>
      <c r="I306" s="17"/>
      <c r="J306" s="17"/>
      <c r="K306" s="17"/>
      <c r="L306" s="17"/>
    </row>
    <row r="307" spans="1:12" x14ac:dyDescent="0.3">
      <c r="A307" s="46"/>
      <c r="B307" s="17"/>
      <c r="C307" s="17" t="e">
        <f>VLOOKUP(B307,'Members Data'!$A$3:$F$365,2,FALSE)</f>
        <v>#N/A</v>
      </c>
      <c r="D307" s="17" t="e">
        <f>VLOOKUP(B307,'Members Data'!$A$3:$F$365,3,FALSE)</f>
        <v>#N/A</v>
      </c>
      <c r="E307" s="17" t="e">
        <f>VLOOKUP(B307,'Members Data'!$A$3:$F$365,4,FALSE)</f>
        <v>#N/A</v>
      </c>
      <c r="F307" s="3" t="str">
        <f t="shared" si="4"/>
        <v/>
      </c>
      <c r="G307" s="17"/>
      <c r="H307" s="17"/>
      <c r="I307" s="17"/>
      <c r="J307" s="17"/>
      <c r="K307" s="17"/>
      <c r="L307" s="17"/>
    </row>
    <row r="308" spans="1:12" x14ac:dyDescent="0.3">
      <c r="A308" s="46"/>
      <c r="B308" s="17"/>
      <c r="C308" s="17" t="e">
        <f>VLOOKUP(B308,'Members Data'!$A$3:$F$365,2,FALSE)</f>
        <v>#N/A</v>
      </c>
      <c r="D308" s="17" t="e">
        <f>VLOOKUP(B308,'Members Data'!$A$3:$F$365,3,FALSE)</f>
        <v>#N/A</v>
      </c>
      <c r="E308" s="17" t="e">
        <f>VLOOKUP(B308,'Members Data'!$A$3:$F$365,4,FALSE)</f>
        <v>#N/A</v>
      </c>
      <c r="F308" s="3" t="str">
        <f t="shared" si="4"/>
        <v/>
      </c>
      <c r="G308" s="17"/>
      <c r="H308" s="17"/>
      <c r="I308" s="17"/>
      <c r="J308" s="17"/>
      <c r="K308" s="17"/>
      <c r="L308" s="17"/>
    </row>
    <row r="309" spans="1:12" x14ac:dyDescent="0.3">
      <c r="A309" s="46"/>
      <c r="B309" s="17"/>
      <c r="C309" s="17" t="e">
        <f>VLOOKUP(B309,'Members Data'!$A$3:$F$365,2,FALSE)</f>
        <v>#N/A</v>
      </c>
      <c r="D309" s="17" t="e">
        <f>VLOOKUP(B309,'Members Data'!$A$3:$F$365,3,FALSE)</f>
        <v>#N/A</v>
      </c>
      <c r="E309" s="17" t="e">
        <f>VLOOKUP(B309,'Members Data'!$A$3:$F$365,4,FALSE)</f>
        <v>#N/A</v>
      </c>
      <c r="F309" s="3" t="str">
        <f t="shared" si="4"/>
        <v/>
      </c>
      <c r="G309" s="17"/>
      <c r="H309" s="17"/>
      <c r="I309" s="17"/>
      <c r="J309" s="17"/>
      <c r="K309" s="17"/>
      <c r="L309" s="17"/>
    </row>
    <row r="310" spans="1:12" x14ac:dyDescent="0.3">
      <c r="A310" s="46"/>
      <c r="B310" s="17"/>
      <c r="C310" s="17" t="e">
        <f>VLOOKUP(B310,'Members Data'!$A$3:$F$365,2,FALSE)</f>
        <v>#N/A</v>
      </c>
      <c r="D310" s="17" t="e">
        <f>VLOOKUP(B310,'Members Data'!$A$3:$F$365,3,FALSE)</f>
        <v>#N/A</v>
      </c>
      <c r="E310" s="17" t="e">
        <f>VLOOKUP(B310,'Members Data'!$A$3:$F$365,4,FALSE)</f>
        <v>#N/A</v>
      </c>
      <c r="F310" s="3" t="str">
        <f t="shared" si="4"/>
        <v/>
      </c>
      <c r="G310" s="17"/>
      <c r="H310" s="17"/>
      <c r="I310" s="17"/>
      <c r="J310" s="17"/>
      <c r="K310" s="17"/>
      <c r="L310" s="17"/>
    </row>
    <row r="311" spans="1:12" x14ac:dyDescent="0.3">
      <c r="A311" s="46"/>
      <c r="B311" s="17"/>
      <c r="C311" s="17" t="e">
        <f>VLOOKUP(B311,'Members Data'!$A$3:$F$365,2,FALSE)</f>
        <v>#N/A</v>
      </c>
      <c r="D311" s="17" t="e">
        <f>VLOOKUP(B311,'Members Data'!$A$3:$F$365,3,FALSE)</f>
        <v>#N/A</v>
      </c>
      <c r="E311" s="17" t="e">
        <f>VLOOKUP(B311,'Members Data'!$A$3:$F$365,4,FALSE)</f>
        <v>#N/A</v>
      </c>
      <c r="F311" s="3" t="str">
        <f t="shared" si="4"/>
        <v/>
      </c>
      <c r="G311" s="17"/>
      <c r="H311" s="17"/>
      <c r="I311" s="17"/>
      <c r="J311" s="17"/>
      <c r="K311" s="17"/>
      <c r="L311" s="17"/>
    </row>
    <row r="312" spans="1:12" x14ac:dyDescent="0.3">
      <c r="A312" s="46"/>
      <c r="B312" s="17"/>
      <c r="C312" s="17" t="e">
        <f>VLOOKUP(B312,'Members Data'!$A$3:$F$365,2,FALSE)</f>
        <v>#N/A</v>
      </c>
      <c r="D312" s="17" t="e">
        <f>VLOOKUP(B312,'Members Data'!$A$3:$F$365,3,FALSE)</f>
        <v>#N/A</v>
      </c>
      <c r="E312" s="17" t="e">
        <f>VLOOKUP(B312,'Members Data'!$A$3:$F$365,4,FALSE)</f>
        <v>#N/A</v>
      </c>
      <c r="F312" s="3" t="str">
        <f t="shared" si="4"/>
        <v/>
      </c>
      <c r="G312" s="17"/>
      <c r="H312" s="17"/>
      <c r="I312" s="17"/>
      <c r="J312" s="17"/>
      <c r="K312" s="17"/>
      <c r="L312" s="17"/>
    </row>
    <row r="313" spans="1:12" x14ac:dyDescent="0.3">
      <c r="A313" s="46"/>
      <c r="B313" s="17"/>
      <c r="C313" s="17" t="e">
        <f>VLOOKUP(B313,'Members Data'!$A$3:$F$365,2,FALSE)</f>
        <v>#N/A</v>
      </c>
      <c r="D313" s="17" t="e">
        <f>VLOOKUP(B313,'Members Data'!$A$3:$F$365,3,FALSE)</f>
        <v>#N/A</v>
      </c>
      <c r="E313" s="17" t="e">
        <f>VLOOKUP(B313,'Members Data'!$A$3:$F$365,4,FALSE)</f>
        <v>#N/A</v>
      </c>
      <c r="F313" s="3" t="str">
        <f t="shared" si="4"/>
        <v/>
      </c>
      <c r="G313" s="17"/>
      <c r="H313" s="17"/>
      <c r="I313" s="17"/>
      <c r="J313" s="17"/>
      <c r="K313" s="17"/>
      <c r="L313" s="17"/>
    </row>
    <row r="314" spans="1:12" x14ac:dyDescent="0.3">
      <c r="A314" s="46"/>
      <c r="B314" s="17"/>
      <c r="C314" s="17" t="e">
        <f>VLOOKUP(B314,'Members Data'!$A$3:$F$365,2,FALSE)</f>
        <v>#N/A</v>
      </c>
      <c r="D314" s="17" t="e">
        <f>VLOOKUP(B314,'Members Data'!$A$3:$F$365,3,FALSE)</f>
        <v>#N/A</v>
      </c>
      <c r="E314" s="17" t="e">
        <f>VLOOKUP(B314,'Members Data'!$A$3:$F$365,4,FALSE)</f>
        <v>#N/A</v>
      </c>
      <c r="F314" s="3" t="str">
        <f t="shared" si="4"/>
        <v/>
      </c>
      <c r="G314" s="17"/>
      <c r="H314" s="17"/>
      <c r="I314" s="17"/>
      <c r="J314" s="17"/>
      <c r="K314" s="17"/>
      <c r="L314" s="17"/>
    </row>
    <row r="315" spans="1:12" x14ac:dyDescent="0.3">
      <c r="F315" s="3" t="str">
        <f t="shared" si="4"/>
        <v/>
      </c>
    </row>
    <row r="316" spans="1:12" x14ac:dyDescent="0.3">
      <c r="A316" s="46" t="s">
        <v>76</v>
      </c>
      <c r="B316" s="17" t="s">
        <v>169</v>
      </c>
      <c r="C316" s="17" t="str">
        <f>VLOOKUP(B316,'Members Data'!$A$3:$F$365,2,FALSE)</f>
        <v>Arlia Eastwood</v>
      </c>
      <c r="D316" s="17">
        <f>VLOOKUP(B316,'Members Data'!$A$3:$F$365,3,FALSE)</f>
        <v>22</v>
      </c>
      <c r="E316" s="17" t="str">
        <f>VLOOKUP(B316,'Members Data'!$A$3:$F$365,4,FALSE)</f>
        <v>Cosford Derron</v>
      </c>
      <c r="F316" s="3" t="str">
        <f t="shared" si="4"/>
        <v>J</v>
      </c>
      <c r="G316" s="17">
        <v>7</v>
      </c>
      <c r="H316" s="17">
        <v>5</v>
      </c>
      <c r="I316" s="17"/>
      <c r="J316" s="17">
        <v>5</v>
      </c>
      <c r="K316" s="17">
        <v>12</v>
      </c>
      <c r="L316" s="17"/>
    </row>
    <row r="317" spans="1:12" x14ac:dyDescent="0.3">
      <c r="A317" s="46"/>
      <c r="B317" s="17" t="s">
        <v>144</v>
      </c>
      <c r="C317" s="17" t="str">
        <f>VLOOKUP(B317,'Members Data'!$A$3:$F$365,2,FALSE)</f>
        <v>Alyssia Jones</v>
      </c>
      <c r="D317" s="17">
        <f>VLOOKUP(B317,'Members Data'!$A$3:$F$365,3,FALSE)</f>
        <v>15</v>
      </c>
      <c r="E317" s="17" t="str">
        <f>VLOOKUP(B317,'Members Data'!$A$3:$F$365,4,FALSE)</f>
        <v>Thistledown Bonnie Prince</v>
      </c>
      <c r="F317" s="3" t="str">
        <f t="shared" si="4"/>
        <v>J</v>
      </c>
      <c r="G317" s="17">
        <v>6</v>
      </c>
      <c r="H317" s="17">
        <v>6</v>
      </c>
      <c r="I317" s="17">
        <v>7</v>
      </c>
      <c r="J317" s="17"/>
      <c r="K317" s="17">
        <v>14</v>
      </c>
      <c r="L317" s="17"/>
    </row>
    <row r="318" spans="1:12" x14ac:dyDescent="0.3">
      <c r="A318" s="46"/>
      <c r="B318" s="17" t="s">
        <v>175</v>
      </c>
      <c r="C318" s="17" t="str">
        <f>VLOOKUP(B318,'Members Data'!$A$3:$F$365,2,FALSE)</f>
        <v>Darcy Donnelly</v>
      </c>
      <c r="D318" s="17">
        <f>VLOOKUP(B318,'Members Data'!$A$3:$F$365,3,FALSE)</f>
        <v>24</v>
      </c>
      <c r="E318" s="17" t="str">
        <f>VLOOKUP(B318,'Members Data'!$A$3:$F$365,4,FALSE)</f>
        <v>Richvale Springtime Penny</v>
      </c>
      <c r="F318" s="3" t="str">
        <f t="shared" si="4"/>
        <v>J</v>
      </c>
      <c r="G318" s="17">
        <v>4</v>
      </c>
      <c r="H318" s="17"/>
      <c r="I318" s="17">
        <v>4</v>
      </c>
      <c r="J318" s="17"/>
      <c r="K318" s="17"/>
      <c r="L318" s="17"/>
    </row>
    <row r="319" spans="1:12" x14ac:dyDescent="0.3">
      <c r="A319" s="46"/>
      <c r="B319" s="17" t="s">
        <v>561</v>
      </c>
      <c r="C319" s="17" t="str">
        <f>VLOOKUP(B319,'Members Data'!$A$3:$F$365,2,FALSE)</f>
        <v>Harper Casey</v>
      </c>
      <c r="D319" s="17">
        <f>VLOOKUP(B319,'Members Data'!$A$3:$F$365,3,FALSE)</f>
        <v>52</v>
      </c>
      <c r="E319" s="17" t="str">
        <f>VLOOKUP(B319,'Members Data'!$A$3:$F$365,4,FALSE)</f>
        <v>Nantforchog Blue Replica</v>
      </c>
      <c r="F319" s="3" t="str">
        <f t="shared" si="4"/>
        <v>J</v>
      </c>
      <c r="G319" s="17">
        <v>3</v>
      </c>
      <c r="H319" s="17"/>
      <c r="I319" s="17"/>
      <c r="J319" s="17"/>
      <c r="K319" s="17"/>
      <c r="L319" s="17"/>
    </row>
    <row r="320" spans="1:12" x14ac:dyDescent="0.3">
      <c r="A320" s="46"/>
      <c r="B320" s="37" t="s">
        <v>679</v>
      </c>
      <c r="C320" s="17" t="str">
        <f>VLOOKUP(B320,'Members Data'!$A$3:$F$365,2,FALSE)</f>
        <v>Alexia Lilley</v>
      </c>
      <c r="D320" s="17">
        <f>VLOOKUP(B320,'Members Data'!$A$3:$F$365,3,FALSE)</f>
        <v>153</v>
      </c>
      <c r="E320" s="17" t="str">
        <f>VLOOKUP(B320,'Members Data'!$A$3:$F$365,4,FALSE)</f>
        <v>Cayberry Pieces of Eight</v>
      </c>
      <c r="F320" s="3" t="str">
        <f>LEFT(B320,1)</f>
        <v>J</v>
      </c>
      <c r="G320" s="17"/>
      <c r="H320" s="17"/>
      <c r="I320" s="17">
        <v>6</v>
      </c>
      <c r="J320" s="17"/>
      <c r="K320" s="17"/>
      <c r="L320" s="17"/>
    </row>
    <row r="321" spans="1:12" x14ac:dyDescent="0.3">
      <c r="A321" s="46"/>
      <c r="B321" s="17"/>
      <c r="C321" s="17" t="e">
        <f>VLOOKUP(B321,'Members Data'!$A$3:$F$365,2,FALSE)</f>
        <v>#N/A</v>
      </c>
      <c r="D321" s="17" t="e">
        <f>VLOOKUP(B321,'Members Data'!$A$3:$F$365,3,FALSE)</f>
        <v>#N/A</v>
      </c>
      <c r="E321" s="17" t="e">
        <f>VLOOKUP(B321,'Members Data'!$A$3:$F$365,4,FALSE)</f>
        <v>#N/A</v>
      </c>
      <c r="F321" s="3" t="str">
        <f>LEFT(B321,1)</f>
        <v/>
      </c>
      <c r="G321" s="17"/>
      <c r="H321" s="17"/>
      <c r="I321" s="17"/>
      <c r="J321" s="17"/>
      <c r="K321" s="17"/>
      <c r="L321" s="17"/>
    </row>
    <row r="322" spans="1:12" x14ac:dyDescent="0.3">
      <c r="A322" s="46"/>
      <c r="B322" s="17" t="s">
        <v>684</v>
      </c>
      <c r="C322" s="17" t="str">
        <f>VLOOKUP(B322,'Members Data'!$A$3:$F$365,2,FALSE)</f>
        <v>Alice Hartenfeld</v>
      </c>
      <c r="D322" s="17">
        <f>VLOOKUP(B322,'Members Data'!$A$3:$F$365,3,FALSE)</f>
        <v>154</v>
      </c>
      <c r="E322" s="17" t="str">
        <f>VLOOKUP(B322,'Members Data'!$A$3:$F$365,4,FALSE)</f>
        <v>Anchor Lullaby</v>
      </c>
      <c r="F322" s="3" t="str">
        <f t="shared" si="4"/>
        <v>J</v>
      </c>
      <c r="G322" s="17"/>
      <c r="H322" s="17"/>
      <c r="I322" s="17">
        <v>5</v>
      </c>
      <c r="J322" s="17"/>
      <c r="K322" s="17"/>
      <c r="L322" s="17"/>
    </row>
    <row r="323" spans="1:12" x14ac:dyDescent="0.3">
      <c r="A323" s="46"/>
      <c r="B323" s="17" t="s">
        <v>726</v>
      </c>
      <c r="C323" s="17" t="str">
        <f>VLOOKUP(B323,'Members Data'!$A$3:$F$365,2,FALSE)</f>
        <v>Penelope Rae Dale</v>
      </c>
      <c r="D323" s="17">
        <f>VLOOKUP(B323,'Members Data'!$A$3:$F$365,3,FALSE)</f>
        <v>97</v>
      </c>
      <c r="E323" s="17" t="str">
        <f>VLOOKUP(B323,'Members Data'!$A$3:$F$365,4,FALSE)</f>
        <v xml:space="preserve">special delivery </v>
      </c>
      <c r="F323" s="3" t="str">
        <f t="shared" si="4"/>
        <v>j</v>
      </c>
      <c r="G323" s="17"/>
      <c r="H323" s="17"/>
      <c r="I323" s="17"/>
      <c r="J323" s="17">
        <v>6</v>
      </c>
      <c r="K323" s="17"/>
      <c r="L323" s="17"/>
    </row>
    <row r="324" spans="1:12" x14ac:dyDescent="0.3">
      <c r="A324" s="46"/>
      <c r="B324" s="17" t="s">
        <v>730</v>
      </c>
      <c r="C324" s="17" t="str">
        <f>VLOOKUP(B324,'Members Data'!$A$3:$F$365,2,FALSE)</f>
        <v>Darcy Donnelly</v>
      </c>
      <c r="D324" s="17">
        <f>VLOOKUP(B324,'Members Data'!$A$3:$F$365,3,FALSE)</f>
        <v>24</v>
      </c>
      <c r="E324" s="17" t="str">
        <f>VLOOKUP(B324,'Members Data'!$A$3:$F$365,4,FALSE)</f>
        <v>Granville Clanmel</v>
      </c>
      <c r="F324" s="3" t="str">
        <f t="shared" si="4"/>
        <v>j</v>
      </c>
      <c r="G324" s="17"/>
      <c r="H324" s="17"/>
      <c r="I324" s="17"/>
      <c r="J324" s="17">
        <v>4</v>
      </c>
      <c r="K324" s="17"/>
      <c r="L324" s="17"/>
    </row>
    <row r="325" spans="1:12" x14ac:dyDescent="0.3">
      <c r="A325" s="46"/>
      <c r="B325" s="17" t="s">
        <v>727</v>
      </c>
      <c r="C325" s="17" t="str">
        <f>VLOOKUP(B325,'Members Data'!$A$3:$F$365,2,FALSE)</f>
        <v>Vienna Beau Bowen-Price</v>
      </c>
      <c r="D325" s="17">
        <f>VLOOKUP(B325,'Members Data'!$A$3:$F$365,3,FALSE)</f>
        <v>2</v>
      </c>
      <c r="E325" s="17" t="str">
        <f>VLOOKUP(B325,'Members Data'!$A$3:$F$365,4,FALSE)</f>
        <v>Moortown Warrior</v>
      </c>
      <c r="F325" s="3" t="str">
        <f t="shared" ref="F325:F388" si="5">LEFT(B325,1)</f>
        <v>j</v>
      </c>
      <c r="G325" s="17"/>
      <c r="H325" s="17"/>
      <c r="I325" s="17"/>
      <c r="J325" s="17">
        <v>3</v>
      </c>
      <c r="K325" s="17"/>
      <c r="L325" s="17"/>
    </row>
    <row r="326" spans="1:12" x14ac:dyDescent="0.3">
      <c r="A326" s="46"/>
      <c r="B326" s="17"/>
      <c r="C326" s="17" t="e">
        <f>VLOOKUP(B326,'Members Data'!$A$3:$F$365,2,FALSE)</f>
        <v>#N/A</v>
      </c>
      <c r="D326" s="17" t="e">
        <f>VLOOKUP(B326,'Members Data'!$A$3:$F$365,3,FALSE)</f>
        <v>#N/A</v>
      </c>
      <c r="E326" s="17" t="e">
        <f>VLOOKUP(B326,'Members Data'!$A$3:$F$365,4,FALSE)</f>
        <v>#N/A</v>
      </c>
      <c r="F326" s="3" t="str">
        <f t="shared" si="5"/>
        <v/>
      </c>
      <c r="G326" s="17"/>
      <c r="H326" s="17"/>
      <c r="I326" s="17"/>
      <c r="J326" s="17"/>
      <c r="K326" s="17"/>
      <c r="L326" s="17"/>
    </row>
    <row r="327" spans="1:12" x14ac:dyDescent="0.3">
      <c r="A327" s="46"/>
      <c r="B327" s="17"/>
      <c r="C327" s="17" t="e">
        <f>VLOOKUP(B327,'Members Data'!$A$3:$F$365,2,FALSE)</f>
        <v>#N/A</v>
      </c>
      <c r="D327" s="17" t="e">
        <f>VLOOKUP(B327,'Members Data'!$A$3:$F$365,3,FALSE)</f>
        <v>#N/A</v>
      </c>
      <c r="E327" s="17" t="e">
        <f>VLOOKUP(B327,'Members Data'!$A$3:$F$365,4,FALSE)</f>
        <v>#N/A</v>
      </c>
      <c r="F327" s="3" t="str">
        <f t="shared" si="5"/>
        <v/>
      </c>
      <c r="G327" s="17"/>
      <c r="H327" s="17"/>
      <c r="I327" s="17"/>
      <c r="J327" s="17"/>
      <c r="K327" s="17"/>
      <c r="L327" s="17"/>
    </row>
    <row r="328" spans="1:12" x14ac:dyDescent="0.3">
      <c r="A328" s="46"/>
      <c r="B328" s="17"/>
      <c r="C328" s="17" t="e">
        <f>VLOOKUP(B328,'Members Data'!$A$3:$F$365,2,FALSE)</f>
        <v>#N/A</v>
      </c>
      <c r="D328" s="17" t="e">
        <f>VLOOKUP(B328,'Members Data'!$A$3:$F$365,3,FALSE)</f>
        <v>#N/A</v>
      </c>
      <c r="E328" s="17" t="e">
        <f>VLOOKUP(B328,'Members Data'!$A$3:$F$365,4,FALSE)</f>
        <v>#N/A</v>
      </c>
      <c r="F328" s="3" t="str">
        <f t="shared" si="5"/>
        <v/>
      </c>
      <c r="G328" s="17"/>
      <c r="H328" s="17"/>
      <c r="I328" s="17"/>
      <c r="J328" s="17"/>
      <c r="K328" s="17"/>
      <c r="L328" s="17"/>
    </row>
    <row r="329" spans="1:12" x14ac:dyDescent="0.3">
      <c r="A329" s="46"/>
      <c r="B329" s="17"/>
      <c r="C329" s="17" t="e">
        <f>VLOOKUP(B329,'Members Data'!$A$3:$F$365,2,FALSE)</f>
        <v>#N/A</v>
      </c>
      <c r="D329" s="17" t="e">
        <f>VLOOKUP(B329,'Members Data'!$A$3:$F$365,3,FALSE)</f>
        <v>#N/A</v>
      </c>
      <c r="E329" s="17" t="e">
        <f>VLOOKUP(B329,'Members Data'!$A$3:$F$365,4,FALSE)</f>
        <v>#N/A</v>
      </c>
      <c r="F329" s="3" t="str">
        <f t="shared" si="5"/>
        <v/>
      </c>
      <c r="G329" s="17"/>
      <c r="H329" s="17"/>
      <c r="I329" s="17"/>
      <c r="J329" s="17"/>
      <c r="K329" s="17"/>
      <c r="L329" s="17"/>
    </row>
    <row r="330" spans="1:12" x14ac:dyDescent="0.3">
      <c r="A330" s="46"/>
      <c r="B330" s="17"/>
      <c r="C330" s="17" t="e">
        <f>VLOOKUP(B330,'Members Data'!$A$3:$F$365,2,FALSE)</f>
        <v>#N/A</v>
      </c>
      <c r="D330" s="17" t="e">
        <f>VLOOKUP(B330,'Members Data'!$A$3:$F$365,3,FALSE)</f>
        <v>#N/A</v>
      </c>
      <c r="E330" s="17" t="e">
        <f>VLOOKUP(B330,'Members Data'!$A$3:$F$365,4,FALSE)</f>
        <v>#N/A</v>
      </c>
      <c r="F330" s="3" t="str">
        <f t="shared" si="5"/>
        <v/>
      </c>
      <c r="G330" s="17"/>
      <c r="H330" s="17"/>
      <c r="I330" s="17"/>
      <c r="J330" s="17"/>
      <c r="K330" s="17"/>
      <c r="L330" s="17"/>
    </row>
    <row r="331" spans="1:12" x14ac:dyDescent="0.3">
      <c r="A331" s="46"/>
      <c r="B331" s="17"/>
      <c r="C331" s="17" t="e">
        <f>VLOOKUP(B331,'Members Data'!$A$3:$F$365,2,FALSE)</f>
        <v>#N/A</v>
      </c>
      <c r="D331" s="17" t="e">
        <f>VLOOKUP(B331,'Members Data'!$A$3:$F$365,3,FALSE)</f>
        <v>#N/A</v>
      </c>
      <c r="E331" s="17" t="e">
        <f>VLOOKUP(B331,'Members Data'!$A$3:$F$365,4,FALSE)</f>
        <v>#N/A</v>
      </c>
      <c r="F331" s="3" t="str">
        <f t="shared" si="5"/>
        <v/>
      </c>
      <c r="G331" s="17"/>
      <c r="H331" s="17"/>
      <c r="I331" s="17"/>
      <c r="J331" s="17"/>
      <c r="K331" s="17"/>
      <c r="L331" s="17"/>
    </row>
    <row r="332" spans="1:12" x14ac:dyDescent="0.3">
      <c r="A332" s="46"/>
      <c r="B332" s="17"/>
      <c r="C332" s="17" t="e">
        <f>VLOOKUP(B332,'Members Data'!$A$3:$F$365,2,FALSE)</f>
        <v>#N/A</v>
      </c>
      <c r="D332" s="17" t="e">
        <f>VLOOKUP(B332,'Members Data'!$A$3:$F$365,3,FALSE)</f>
        <v>#N/A</v>
      </c>
      <c r="E332" s="17" t="e">
        <f>VLOOKUP(B332,'Members Data'!$A$3:$F$365,4,FALSE)</f>
        <v>#N/A</v>
      </c>
      <c r="F332" s="3" t="str">
        <f t="shared" si="5"/>
        <v/>
      </c>
      <c r="G332" s="17"/>
      <c r="H332" s="17"/>
      <c r="I332" s="17"/>
      <c r="J332" s="17"/>
      <c r="K332" s="17"/>
      <c r="L332" s="17"/>
    </row>
    <row r="333" spans="1:12" x14ac:dyDescent="0.3">
      <c r="A333" s="46"/>
      <c r="B333" s="17"/>
      <c r="C333" s="17" t="e">
        <f>VLOOKUP(B333,'Members Data'!$A$3:$F$365,2,FALSE)</f>
        <v>#N/A</v>
      </c>
      <c r="D333" s="17" t="e">
        <f>VLOOKUP(B333,'Members Data'!$A$3:$F$365,3,FALSE)</f>
        <v>#N/A</v>
      </c>
      <c r="E333" s="17" t="e">
        <f>VLOOKUP(B333,'Members Data'!$A$3:$F$365,4,FALSE)</f>
        <v>#N/A</v>
      </c>
      <c r="F333" s="3" t="str">
        <f t="shared" si="5"/>
        <v/>
      </c>
      <c r="G333" s="17"/>
      <c r="H333" s="17"/>
      <c r="I333" s="17"/>
      <c r="J333" s="17"/>
      <c r="K333" s="17"/>
      <c r="L333" s="17"/>
    </row>
    <row r="334" spans="1:12" x14ac:dyDescent="0.3">
      <c r="A334" s="46"/>
      <c r="B334" s="17"/>
      <c r="C334" s="17" t="e">
        <f>VLOOKUP(B334,'Members Data'!$A$3:$F$365,2,FALSE)</f>
        <v>#N/A</v>
      </c>
      <c r="D334" s="17" t="e">
        <f>VLOOKUP(B334,'Members Data'!$A$3:$F$365,3,FALSE)</f>
        <v>#N/A</v>
      </c>
      <c r="E334" s="17" t="e">
        <f>VLOOKUP(B334,'Members Data'!$A$3:$F$365,4,FALSE)</f>
        <v>#N/A</v>
      </c>
      <c r="F334" s="3" t="str">
        <f t="shared" si="5"/>
        <v/>
      </c>
      <c r="G334" s="17"/>
      <c r="H334" s="17"/>
      <c r="I334" s="17"/>
      <c r="J334" s="17"/>
      <c r="K334" s="17"/>
      <c r="L334" s="17"/>
    </row>
    <row r="335" spans="1:12" x14ac:dyDescent="0.3">
      <c r="A335" s="46"/>
      <c r="B335" s="17"/>
      <c r="C335" s="17" t="e">
        <f>VLOOKUP(B335,'Members Data'!$A$3:$F$365,2,FALSE)</f>
        <v>#N/A</v>
      </c>
      <c r="D335" s="17" t="e">
        <f>VLOOKUP(B335,'Members Data'!$A$3:$F$365,3,FALSE)</f>
        <v>#N/A</v>
      </c>
      <c r="E335" s="17" t="e">
        <f>VLOOKUP(B335,'Members Data'!$A$3:$F$365,4,FALSE)</f>
        <v>#N/A</v>
      </c>
      <c r="F335" s="3" t="str">
        <f t="shared" si="5"/>
        <v/>
      </c>
      <c r="G335" s="17"/>
      <c r="H335" s="17"/>
      <c r="I335" s="17"/>
      <c r="J335" s="17"/>
      <c r="K335" s="17"/>
      <c r="L335" s="17"/>
    </row>
    <row r="336" spans="1:12" x14ac:dyDescent="0.3">
      <c r="A336" s="46"/>
      <c r="B336" s="17"/>
      <c r="C336" s="17" t="e">
        <f>VLOOKUP(B336,'Members Data'!$A$3:$F$365,2,FALSE)</f>
        <v>#N/A</v>
      </c>
      <c r="D336" s="17" t="e">
        <f>VLOOKUP(B336,'Members Data'!$A$3:$F$365,3,FALSE)</f>
        <v>#N/A</v>
      </c>
      <c r="E336" s="17" t="e">
        <f>VLOOKUP(B336,'Members Data'!$A$3:$F$365,4,FALSE)</f>
        <v>#N/A</v>
      </c>
      <c r="F336" s="3" t="str">
        <f t="shared" si="5"/>
        <v/>
      </c>
      <c r="G336" s="17"/>
      <c r="H336" s="17"/>
      <c r="I336" s="17"/>
      <c r="J336" s="17"/>
      <c r="K336" s="17"/>
      <c r="L336" s="17"/>
    </row>
    <row r="337" spans="1:12" x14ac:dyDescent="0.3">
      <c r="F337" s="3" t="str">
        <f t="shared" si="5"/>
        <v/>
      </c>
    </row>
    <row r="338" spans="1:12" x14ac:dyDescent="0.3">
      <c r="A338" s="46" t="s">
        <v>77</v>
      </c>
      <c r="B338" s="17" t="s">
        <v>232</v>
      </c>
      <c r="C338" s="17" t="str">
        <f>VLOOKUP(B338,'Members Data'!$A$3:$F$365,2,FALSE)</f>
        <v>Lisa Murphy</v>
      </c>
      <c r="D338" s="17">
        <f>VLOOKUP(B338,'Members Data'!$A$3:$F$365,3,FALSE)</f>
        <v>40</v>
      </c>
      <c r="E338" s="17" t="str">
        <f>VLOOKUP(B338,'Members Data'!$A$3:$F$365,4,FALSE)</f>
        <v>Fenton</v>
      </c>
      <c r="F338" s="3" t="str">
        <f t="shared" si="5"/>
        <v>S</v>
      </c>
      <c r="G338" s="17">
        <v>7</v>
      </c>
      <c r="H338" s="17">
        <v>7</v>
      </c>
      <c r="I338" s="17">
        <v>6</v>
      </c>
      <c r="J338" s="17">
        <v>6</v>
      </c>
      <c r="K338" s="17"/>
      <c r="L338" s="17"/>
    </row>
    <row r="339" spans="1:12" x14ac:dyDescent="0.3">
      <c r="A339" s="46"/>
      <c r="B339" s="17" t="s">
        <v>308</v>
      </c>
      <c r="C339" s="17" t="str">
        <f>VLOOKUP(B339,'Members Data'!$A$3:$F$365,2,FALSE)</f>
        <v>Kayleigh Savitsky</v>
      </c>
      <c r="D339" s="17">
        <f>VLOOKUP(B339,'Members Data'!$A$3:$F$365,3,FALSE)</f>
        <v>62</v>
      </c>
      <c r="E339" s="17" t="str">
        <f>VLOOKUP(B339,'Members Data'!$A$3:$F$365,4,FALSE)</f>
        <v>Trainriggs Harriet</v>
      </c>
      <c r="F339" s="3" t="str">
        <f t="shared" si="5"/>
        <v>S</v>
      </c>
      <c r="G339" s="17">
        <v>6</v>
      </c>
      <c r="H339" s="17">
        <v>4</v>
      </c>
      <c r="I339" s="17">
        <v>7</v>
      </c>
      <c r="J339" s="17">
        <v>7</v>
      </c>
      <c r="K339" s="17">
        <v>14</v>
      </c>
      <c r="L339" s="17"/>
    </row>
    <row r="340" spans="1:12" x14ac:dyDescent="0.3">
      <c r="A340" s="46"/>
      <c r="B340" s="17" t="s">
        <v>514</v>
      </c>
      <c r="C340" s="17" t="str">
        <f>VLOOKUP(B340,'Members Data'!$A$3:$F$365,2,FALSE)</f>
        <v>Imogen Jones Percival</v>
      </c>
      <c r="D340" s="17">
        <f>VLOOKUP(B340,'Members Data'!$A$3:$F$365,3,FALSE)</f>
        <v>118</v>
      </c>
      <c r="E340" s="17" t="str">
        <f>VLOOKUP(B340,'Members Data'!$A$3:$F$365,4,FALSE)</f>
        <v>Carrhouse Jersey Girl</v>
      </c>
      <c r="F340" s="3" t="str">
        <f t="shared" si="5"/>
        <v>S</v>
      </c>
      <c r="G340" s="17">
        <v>5</v>
      </c>
      <c r="H340" s="17"/>
      <c r="I340" s="17"/>
      <c r="J340" s="17"/>
      <c r="K340" s="17"/>
      <c r="L340" s="17"/>
    </row>
    <row r="341" spans="1:12" x14ac:dyDescent="0.3">
      <c r="A341" s="46"/>
      <c r="B341" s="17" t="s">
        <v>260</v>
      </c>
      <c r="C341" s="17" t="str">
        <f>VLOOKUP(B341,'Members Data'!$A$3:$F$365,2,FALSE)</f>
        <v>Olivia Holt</v>
      </c>
      <c r="D341" s="17">
        <f>VLOOKUP(B341,'Members Data'!$A$3:$F$365,3,FALSE)</f>
        <v>47</v>
      </c>
      <c r="E341" s="17" t="str">
        <f>VLOOKUP(B341,'Members Data'!$A$3:$F$365,4,FALSE)</f>
        <v>Login Lucky Lass</v>
      </c>
      <c r="F341" s="3" t="str">
        <f t="shared" si="5"/>
        <v>S</v>
      </c>
      <c r="G341" s="17"/>
      <c r="H341" s="17">
        <v>5</v>
      </c>
      <c r="I341" s="17"/>
      <c r="J341" s="17"/>
      <c r="K341" s="17"/>
      <c r="L341" s="17"/>
    </row>
    <row r="342" spans="1:12" x14ac:dyDescent="0.3">
      <c r="A342" s="46"/>
      <c r="B342" s="17" t="s">
        <v>613</v>
      </c>
      <c r="C342" s="17" t="str">
        <f>VLOOKUP(B342,'Members Data'!$A$3:$F$365,2,FALSE)</f>
        <v>Jenna Davies</v>
      </c>
      <c r="D342" s="17">
        <f>VLOOKUP(B342,'Members Data'!$A$3:$F$365,3,FALSE)</f>
        <v>142</v>
      </c>
      <c r="E342" s="17" t="str">
        <f>VLOOKUP(B342,'Members Data'!$A$3:$F$365,4,FALSE)</f>
        <v>Eternal Flame</v>
      </c>
      <c r="F342" s="3" t="str">
        <f t="shared" si="5"/>
        <v>S</v>
      </c>
      <c r="G342" s="17"/>
      <c r="H342" s="17">
        <v>3</v>
      </c>
      <c r="I342" s="17"/>
      <c r="J342" s="17"/>
      <c r="K342" s="17"/>
      <c r="L342" s="17"/>
    </row>
    <row r="343" spans="1:12" x14ac:dyDescent="0.3">
      <c r="A343" s="46"/>
      <c r="B343" s="17" t="s">
        <v>668</v>
      </c>
      <c r="C343" s="17" t="str">
        <f>VLOOKUP(B343,'Members Data'!$A$3:$F$365,2,FALSE)</f>
        <v>Lucy Clutton</v>
      </c>
      <c r="D343" s="17">
        <f>VLOOKUP(B343,'Members Data'!$A$3:$F$365,3,FALSE)</f>
        <v>150</v>
      </c>
      <c r="E343" s="17" t="str">
        <f>VLOOKUP(B343,'Members Data'!$A$3:$F$365,4,FALSE)</f>
        <v>Cootehill Miss Molly</v>
      </c>
      <c r="F343" s="3" t="str">
        <f t="shared" si="5"/>
        <v>S</v>
      </c>
      <c r="G343" s="17"/>
      <c r="H343" s="17"/>
      <c r="I343" s="17">
        <v>5</v>
      </c>
      <c r="J343" s="17"/>
      <c r="K343" s="17"/>
      <c r="L343" s="17"/>
    </row>
    <row r="344" spans="1:12" x14ac:dyDescent="0.3">
      <c r="A344" s="46"/>
      <c r="B344" s="17" t="s">
        <v>330</v>
      </c>
      <c r="C344" s="17" t="str">
        <f>VLOOKUP(B344,'Members Data'!$A$3:$F$365,2,FALSE)</f>
        <v>Alexia Sloane</v>
      </c>
      <c r="D344" s="17">
        <f>VLOOKUP(B344,'Members Data'!$A$3:$F$365,3,FALSE)</f>
        <v>69</v>
      </c>
      <c r="E344" s="17" t="str">
        <f>VLOOKUP(B344,'Members Data'!$A$3:$F$365,4,FALSE)</f>
        <v>Pria</v>
      </c>
      <c r="F344" s="3" t="str">
        <f t="shared" si="5"/>
        <v>I</v>
      </c>
      <c r="G344" s="17"/>
      <c r="H344" s="17"/>
      <c r="I344" s="17"/>
      <c r="J344" s="17"/>
      <c r="K344" s="17">
        <v>12</v>
      </c>
      <c r="L344" s="17"/>
    </row>
    <row r="345" spans="1:12" x14ac:dyDescent="0.3">
      <c r="A345" s="46"/>
      <c r="B345" s="17"/>
      <c r="C345" s="17" t="e">
        <f>VLOOKUP(B345,'Members Data'!$A$3:$F$365,2,FALSE)</f>
        <v>#N/A</v>
      </c>
      <c r="D345" s="17" t="e">
        <f>VLOOKUP(B345,'Members Data'!$A$3:$F$365,3,FALSE)</f>
        <v>#N/A</v>
      </c>
      <c r="E345" s="17" t="e">
        <f>VLOOKUP(B345,'Members Data'!$A$3:$F$365,4,FALSE)</f>
        <v>#N/A</v>
      </c>
      <c r="F345" s="3" t="str">
        <f t="shared" si="5"/>
        <v/>
      </c>
      <c r="G345" s="17"/>
      <c r="H345" s="17"/>
      <c r="I345" s="17"/>
      <c r="J345" s="17"/>
      <c r="K345" s="17"/>
      <c r="L345" s="17"/>
    </row>
    <row r="346" spans="1:12" x14ac:dyDescent="0.3">
      <c r="A346" s="46"/>
      <c r="B346" s="17"/>
      <c r="C346" s="17" t="e">
        <f>VLOOKUP(B346,'Members Data'!$A$3:$F$365,2,FALSE)</f>
        <v>#N/A</v>
      </c>
      <c r="D346" s="17" t="e">
        <f>VLOOKUP(B346,'Members Data'!$A$3:$F$365,3,FALSE)</f>
        <v>#N/A</v>
      </c>
      <c r="E346" s="17" t="e">
        <f>VLOOKUP(B346,'Members Data'!$A$3:$F$365,4,FALSE)</f>
        <v>#N/A</v>
      </c>
      <c r="F346" s="3" t="str">
        <f t="shared" si="5"/>
        <v/>
      </c>
      <c r="G346" s="17"/>
      <c r="H346" s="17"/>
      <c r="I346" s="17"/>
      <c r="J346" s="17"/>
      <c r="K346" s="17"/>
      <c r="L346" s="17"/>
    </row>
    <row r="347" spans="1:12" x14ac:dyDescent="0.3">
      <c r="A347" s="46"/>
      <c r="B347" s="17"/>
      <c r="C347" s="17" t="e">
        <f>VLOOKUP(B347,'Members Data'!$A$3:$F$365,2,FALSE)</f>
        <v>#N/A</v>
      </c>
      <c r="D347" s="17" t="e">
        <f>VLOOKUP(B347,'Members Data'!$A$3:$F$365,3,FALSE)</f>
        <v>#N/A</v>
      </c>
      <c r="E347" s="17" t="e">
        <f>VLOOKUP(B347,'Members Data'!$A$3:$F$365,4,FALSE)</f>
        <v>#N/A</v>
      </c>
      <c r="F347" s="3" t="str">
        <f t="shared" si="5"/>
        <v/>
      </c>
      <c r="G347" s="17"/>
      <c r="H347" s="17"/>
      <c r="I347" s="17"/>
      <c r="J347" s="17"/>
      <c r="K347" s="17"/>
      <c r="L347" s="17"/>
    </row>
    <row r="348" spans="1:12" x14ac:dyDescent="0.3">
      <c r="A348" s="46"/>
      <c r="B348" s="17"/>
      <c r="C348" s="17" t="e">
        <f>VLOOKUP(B348,'Members Data'!$A$3:$F$365,2,FALSE)</f>
        <v>#N/A</v>
      </c>
      <c r="D348" s="17" t="e">
        <f>VLOOKUP(B348,'Members Data'!$A$3:$F$365,3,FALSE)</f>
        <v>#N/A</v>
      </c>
      <c r="E348" s="17" t="e">
        <f>VLOOKUP(B348,'Members Data'!$A$3:$F$365,4,FALSE)</f>
        <v>#N/A</v>
      </c>
      <c r="F348" s="3" t="str">
        <f t="shared" si="5"/>
        <v/>
      </c>
      <c r="G348" s="17"/>
      <c r="H348" s="17"/>
      <c r="I348" s="17"/>
      <c r="J348" s="17"/>
      <c r="K348" s="17"/>
      <c r="L348" s="17"/>
    </row>
    <row r="349" spans="1:12" x14ac:dyDescent="0.3">
      <c r="A349" s="46"/>
      <c r="B349" s="17"/>
      <c r="C349" s="17" t="e">
        <f>VLOOKUP(B349,'Members Data'!$A$3:$F$365,2,FALSE)</f>
        <v>#N/A</v>
      </c>
      <c r="D349" s="17" t="e">
        <f>VLOOKUP(B349,'Members Data'!$A$3:$F$365,3,FALSE)</f>
        <v>#N/A</v>
      </c>
      <c r="E349" s="17" t="e">
        <f>VLOOKUP(B349,'Members Data'!$A$3:$F$365,4,FALSE)</f>
        <v>#N/A</v>
      </c>
      <c r="F349" s="3" t="str">
        <f t="shared" si="5"/>
        <v/>
      </c>
      <c r="G349" s="17"/>
      <c r="H349" s="17"/>
      <c r="I349" s="17"/>
      <c r="J349" s="17"/>
      <c r="K349" s="17"/>
      <c r="L349" s="17"/>
    </row>
    <row r="350" spans="1:12" x14ac:dyDescent="0.3">
      <c r="A350" s="46"/>
      <c r="B350" s="17"/>
      <c r="C350" s="17" t="e">
        <f>VLOOKUP(B350,'Members Data'!$A$3:$F$365,2,FALSE)</f>
        <v>#N/A</v>
      </c>
      <c r="D350" s="17" t="e">
        <f>VLOOKUP(B350,'Members Data'!$A$3:$F$365,3,FALSE)</f>
        <v>#N/A</v>
      </c>
      <c r="E350" s="17" t="e">
        <f>VLOOKUP(B350,'Members Data'!$A$3:$F$365,4,FALSE)</f>
        <v>#N/A</v>
      </c>
      <c r="F350" s="3" t="str">
        <f t="shared" si="5"/>
        <v/>
      </c>
      <c r="G350" s="17"/>
      <c r="H350" s="17"/>
      <c r="I350" s="17"/>
      <c r="J350" s="17"/>
      <c r="K350" s="17"/>
      <c r="L350" s="17"/>
    </row>
    <row r="351" spans="1:12" x14ac:dyDescent="0.3">
      <c r="A351" s="46"/>
      <c r="B351" s="17"/>
      <c r="C351" s="17" t="e">
        <f>VLOOKUP(B351,'Members Data'!$A$3:$F$365,2,FALSE)</f>
        <v>#N/A</v>
      </c>
      <c r="D351" s="17" t="e">
        <f>VLOOKUP(B351,'Members Data'!$A$3:$F$365,3,FALSE)</f>
        <v>#N/A</v>
      </c>
      <c r="E351" s="17" t="e">
        <f>VLOOKUP(B351,'Members Data'!$A$3:$F$365,4,FALSE)</f>
        <v>#N/A</v>
      </c>
      <c r="F351" s="3" t="str">
        <f t="shared" si="5"/>
        <v/>
      </c>
      <c r="G351" s="17"/>
      <c r="H351" s="17"/>
      <c r="I351" s="17"/>
      <c r="J351" s="17"/>
      <c r="K351" s="17"/>
      <c r="L351" s="17"/>
    </row>
    <row r="352" spans="1:12" x14ac:dyDescent="0.3">
      <c r="A352" s="46"/>
      <c r="B352" s="17"/>
      <c r="C352" s="17" t="e">
        <f>VLOOKUP(B352,'Members Data'!$A$3:$F$365,2,FALSE)</f>
        <v>#N/A</v>
      </c>
      <c r="D352" s="17" t="e">
        <f>VLOOKUP(B352,'Members Data'!$A$3:$F$365,3,FALSE)</f>
        <v>#N/A</v>
      </c>
      <c r="E352" s="17" t="e">
        <f>VLOOKUP(B352,'Members Data'!$A$3:$F$365,4,FALSE)</f>
        <v>#N/A</v>
      </c>
      <c r="F352" s="3" t="str">
        <f t="shared" si="5"/>
        <v/>
      </c>
      <c r="G352" s="17"/>
      <c r="H352" s="17"/>
      <c r="I352" s="17"/>
      <c r="J352" s="17"/>
      <c r="K352" s="17"/>
      <c r="L352" s="17"/>
    </row>
    <row r="353" spans="1:12" x14ac:dyDescent="0.3">
      <c r="A353" s="46"/>
      <c r="B353" s="17"/>
      <c r="C353" s="17" t="e">
        <f>VLOOKUP(B353,'Members Data'!$A$3:$F$365,2,FALSE)</f>
        <v>#N/A</v>
      </c>
      <c r="D353" s="17" t="e">
        <f>VLOOKUP(B353,'Members Data'!$A$3:$F$365,3,FALSE)</f>
        <v>#N/A</v>
      </c>
      <c r="E353" s="17" t="e">
        <f>VLOOKUP(B353,'Members Data'!$A$3:$F$365,4,FALSE)</f>
        <v>#N/A</v>
      </c>
      <c r="F353" s="3" t="str">
        <f t="shared" si="5"/>
        <v/>
      </c>
      <c r="G353" s="17"/>
      <c r="H353" s="17"/>
      <c r="I353" s="17"/>
      <c r="J353" s="17"/>
      <c r="K353" s="17"/>
      <c r="L353" s="17"/>
    </row>
    <row r="354" spans="1:12" x14ac:dyDescent="0.3">
      <c r="A354" s="46"/>
      <c r="B354" s="17"/>
      <c r="C354" s="17" t="e">
        <f>VLOOKUP(B354,'Members Data'!$A$3:$F$365,2,FALSE)</f>
        <v>#N/A</v>
      </c>
      <c r="D354" s="17" t="e">
        <f>VLOOKUP(B354,'Members Data'!$A$3:$F$365,3,FALSE)</f>
        <v>#N/A</v>
      </c>
      <c r="E354" s="17" t="e">
        <f>VLOOKUP(B354,'Members Data'!$A$3:$F$365,4,FALSE)</f>
        <v>#N/A</v>
      </c>
      <c r="F354" s="3" t="str">
        <f t="shared" si="5"/>
        <v/>
      </c>
      <c r="G354" s="17"/>
      <c r="H354" s="17"/>
      <c r="I354" s="17"/>
      <c r="J354" s="17"/>
      <c r="K354" s="17"/>
      <c r="L354" s="17"/>
    </row>
    <row r="355" spans="1:12" x14ac:dyDescent="0.3">
      <c r="A355" s="46"/>
      <c r="B355" s="17"/>
      <c r="C355" s="17" t="e">
        <f>VLOOKUP(B355,'Members Data'!$A$3:$F$365,2,FALSE)</f>
        <v>#N/A</v>
      </c>
      <c r="D355" s="17" t="e">
        <f>VLOOKUP(B355,'Members Data'!$A$3:$F$365,3,FALSE)</f>
        <v>#N/A</v>
      </c>
      <c r="E355" s="17" t="e">
        <f>VLOOKUP(B355,'Members Data'!$A$3:$F$365,4,FALSE)</f>
        <v>#N/A</v>
      </c>
      <c r="F355" s="3" t="str">
        <f t="shared" si="5"/>
        <v/>
      </c>
      <c r="G355" s="17"/>
      <c r="H355" s="17"/>
      <c r="I355" s="17"/>
      <c r="J355" s="17"/>
      <c r="K355" s="17"/>
      <c r="L355" s="17"/>
    </row>
    <row r="356" spans="1:12" x14ac:dyDescent="0.3">
      <c r="A356" s="46"/>
      <c r="B356" s="17"/>
      <c r="C356" s="17" t="e">
        <f>VLOOKUP(B356,'Members Data'!$A$3:$F$365,2,FALSE)</f>
        <v>#N/A</v>
      </c>
      <c r="D356" s="17" t="e">
        <f>VLOOKUP(B356,'Members Data'!$A$3:$F$365,3,FALSE)</f>
        <v>#N/A</v>
      </c>
      <c r="E356" s="17" t="e">
        <f>VLOOKUP(B356,'Members Data'!$A$3:$F$365,4,FALSE)</f>
        <v>#N/A</v>
      </c>
      <c r="F356" s="3" t="str">
        <f t="shared" si="5"/>
        <v/>
      </c>
      <c r="G356" s="17"/>
      <c r="H356" s="17"/>
      <c r="I356" s="17"/>
      <c r="J356" s="17"/>
      <c r="K356" s="17"/>
      <c r="L356" s="17"/>
    </row>
    <row r="357" spans="1:12" x14ac:dyDescent="0.3">
      <c r="A357" s="46"/>
      <c r="B357" s="17"/>
      <c r="C357" s="17" t="e">
        <f>VLOOKUP(B357,'Members Data'!$A$3:$F$365,2,FALSE)</f>
        <v>#N/A</v>
      </c>
      <c r="D357" s="17" t="e">
        <f>VLOOKUP(B357,'Members Data'!$A$3:$F$365,3,FALSE)</f>
        <v>#N/A</v>
      </c>
      <c r="E357" s="17" t="e">
        <f>VLOOKUP(B357,'Members Data'!$A$3:$F$365,4,FALSE)</f>
        <v>#N/A</v>
      </c>
      <c r="F357" s="3" t="str">
        <f t="shared" si="5"/>
        <v/>
      </c>
      <c r="G357" s="17"/>
      <c r="H357" s="17"/>
      <c r="I357" s="17"/>
      <c r="J357" s="17"/>
      <c r="K357" s="17"/>
      <c r="L357" s="17"/>
    </row>
    <row r="358" spans="1:12" x14ac:dyDescent="0.3">
      <c r="A358" s="46"/>
      <c r="B358" s="17"/>
      <c r="C358" s="17" t="e">
        <f>VLOOKUP(B358,'Members Data'!$A$3:$F$365,2,FALSE)</f>
        <v>#N/A</v>
      </c>
      <c r="D358" s="17" t="e">
        <f>VLOOKUP(B358,'Members Data'!$A$3:$F$365,3,FALSE)</f>
        <v>#N/A</v>
      </c>
      <c r="E358" s="17" t="e">
        <f>VLOOKUP(B358,'Members Data'!$A$3:$F$365,4,FALSE)</f>
        <v>#N/A</v>
      </c>
      <c r="F358" s="3" t="str">
        <f t="shared" si="5"/>
        <v/>
      </c>
      <c r="G358" s="17"/>
      <c r="H358" s="17"/>
      <c r="I358" s="17"/>
      <c r="J358" s="17"/>
      <c r="K358" s="17"/>
      <c r="L358" s="17"/>
    </row>
    <row r="359" spans="1:12" x14ac:dyDescent="0.3">
      <c r="F359" s="3" t="str">
        <f t="shared" si="5"/>
        <v/>
      </c>
    </row>
    <row r="360" spans="1:12" x14ac:dyDescent="0.3">
      <c r="A360" s="46" t="s">
        <v>78</v>
      </c>
      <c r="B360" s="17" t="s">
        <v>629</v>
      </c>
      <c r="C360" s="17" t="str">
        <f>VLOOKUP(B360,'Members Data'!$A$3:$F$365,2,FALSE)</f>
        <v>Rhiannan Evans</v>
      </c>
      <c r="D360" s="17">
        <f>VLOOKUP(B360,'Members Data'!$A$3:$F$365,3,FALSE)</f>
        <v>145</v>
      </c>
      <c r="E360" s="17" t="str">
        <f>VLOOKUP(B360,'Members Data'!$A$3:$F$365,4,FALSE)</f>
        <v>Capitano</v>
      </c>
      <c r="F360" s="3" t="str">
        <f t="shared" si="5"/>
        <v>S</v>
      </c>
      <c r="G360" s="17"/>
      <c r="H360" s="17">
        <v>7</v>
      </c>
      <c r="I360" s="17">
        <v>7</v>
      </c>
      <c r="J360" s="17">
        <v>6</v>
      </c>
      <c r="K360" s="17">
        <v>12</v>
      </c>
      <c r="L360" s="17"/>
    </row>
    <row r="361" spans="1:12" x14ac:dyDescent="0.3">
      <c r="A361" s="46"/>
      <c r="B361" s="17" t="s">
        <v>735</v>
      </c>
      <c r="C361" s="17" t="str">
        <f>VLOOKUP(B361,'Members Data'!$A$3:$F$365,2,FALSE)</f>
        <v>Amber Legge</v>
      </c>
      <c r="D361" s="17">
        <f>VLOOKUP(B361,'Members Data'!$A$3:$F$365,3,FALSE)</f>
        <v>46</v>
      </c>
      <c r="E361" s="17" t="str">
        <f>VLOOKUP(B361,'Members Data'!$A$3:$F$365,4,FALSE)</f>
        <v>Wally</v>
      </c>
      <c r="F361" s="3" t="str">
        <f t="shared" si="5"/>
        <v>s</v>
      </c>
      <c r="G361" s="17"/>
      <c r="H361" s="17"/>
      <c r="I361" s="17"/>
      <c r="J361" s="17">
        <v>7</v>
      </c>
      <c r="K361" s="17">
        <v>14</v>
      </c>
      <c r="L361" s="17"/>
    </row>
    <row r="362" spans="1:12" x14ac:dyDescent="0.3">
      <c r="A362" s="46"/>
      <c r="B362" s="17"/>
      <c r="C362" s="17" t="e">
        <f>VLOOKUP(B362,'Members Data'!$A$3:$F$365,2,FALSE)</f>
        <v>#N/A</v>
      </c>
      <c r="D362" s="17" t="e">
        <f>VLOOKUP(B362,'Members Data'!$A$3:$F$365,3,FALSE)</f>
        <v>#N/A</v>
      </c>
      <c r="E362" s="17" t="e">
        <f>VLOOKUP(B362,'Members Data'!$A$3:$F$365,4,FALSE)</f>
        <v>#N/A</v>
      </c>
      <c r="F362" s="3" t="str">
        <f t="shared" si="5"/>
        <v/>
      </c>
      <c r="G362" s="17"/>
      <c r="H362" s="17"/>
      <c r="I362" s="17"/>
      <c r="J362" s="17"/>
      <c r="K362" s="17"/>
      <c r="L362" s="17"/>
    </row>
    <row r="363" spans="1:12" x14ac:dyDescent="0.3">
      <c r="A363" s="46"/>
      <c r="B363" s="17"/>
      <c r="C363" s="17" t="e">
        <f>VLOOKUP(B363,'Members Data'!$A$3:$F$365,2,FALSE)</f>
        <v>#N/A</v>
      </c>
      <c r="D363" s="17" t="e">
        <f>VLOOKUP(B363,'Members Data'!$A$3:$F$365,3,FALSE)</f>
        <v>#N/A</v>
      </c>
      <c r="E363" s="17" t="e">
        <f>VLOOKUP(B363,'Members Data'!$A$3:$F$365,4,FALSE)</f>
        <v>#N/A</v>
      </c>
      <c r="F363" s="3" t="str">
        <f t="shared" si="5"/>
        <v/>
      </c>
      <c r="G363" s="17"/>
      <c r="H363" s="17"/>
      <c r="I363" s="17"/>
      <c r="J363" s="17"/>
      <c r="K363" s="17"/>
      <c r="L363" s="17"/>
    </row>
    <row r="364" spans="1:12" x14ac:dyDescent="0.3">
      <c r="A364" s="46"/>
      <c r="B364" s="17"/>
      <c r="C364" s="17" t="e">
        <f>VLOOKUP(B364,'Members Data'!$A$3:$F$365,2,FALSE)</f>
        <v>#N/A</v>
      </c>
      <c r="D364" s="17" t="e">
        <f>VLOOKUP(B364,'Members Data'!$A$3:$F$365,3,FALSE)</f>
        <v>#N/A</v>
      </c>
      <c r="E364" s="17" t="e">
        <f>VLOOKUP(B364,'Members Data'!$A$3:$F$365,4,FALSE)</f>
        <v>#N/A</v>
      </c>
      <c r="F364" s="3" t="str">
        <f t="shared" si="5"/>
        <v/>
      </c>
      <c r="G364" s="17"/>
      <c r="H364" s="17"/>
      <c r="I364" s="17"/>
      <c r="J364" s="17"/>
      <c r="K364" s="17"/>
      <c r="L364" s="17"/>
    </row>
    <row r="365" spans="1:12" x14ac:dyDescent="0.3">
      <c r="A365" s="46"/>
      <c r="B365" s="17"/>
      <c r="C365" s="17" t="e">
        <f>VLOOKUP(B365,'Members Data'!$A$3:$F$365,2,FALSE)</f>
        <v>#N/A</v>
      </c>
      <c r="D365" s="17" t="e">
        <f>VLOOKUP(B365,'Members Data'!$A$3:$F$365,3,FALSE)</f>
        <v>#N/A</v>
      </c>
      <c r="E365" s="17" t="e">
        <f>VLOOKUP(B365,'Members Data'!$A$3:$F$365,4,FALSE)</f>
        <v>#N/A</v>
      </c>
      <c r="F365" s="3" t="str">
        <f t="shared" si="5"/>
        <v/>
      </c>
      <c r="G365" s="17"/>
      <c r="H365" s="17"/>
      <c r="I365" s="17"/>
      <c r="J365" s="17"/>
      <c r="K365" s="17"/>
      <c r="L365" s="17"/>
    </row>
    <row r="366" spans="1:12" x14ac:dyDescent="0.3">
      <c r="A366" s="46"/>
      <c r="B366" s="17"/>
      <c r="C366" s="17" t="e">
        <f>VLOOKUP(B366,'Members Data'!$A$3:$F$365,2,FALSE)</f>
        <v>#N/A</v>
      </c>
      <c r="D366" s="17" t="e">
        <f>VLOOKUP(B366,'Members Data'!$A$3:$F$365,3,FALSE)</f>
        <v>#N/A</v>
      </c>
      <c r="E366" s="17" t="e">
        <f>VLOOKUP(B366,'Members Data'!$A$3:$F$365,4,FALSE)</f>
        <v>#N/A</v>
      </c>
      <c r="F366" s="3" t="str">
        <f t="shared" si="5"/>
        <v/>
      </c>
      <c r="G366" s="17"/>
      <c r="H366" s="17"/>
      <c r="I366" s="17"/>
      <c r="J366" s="17"/>
      <c r="K366" s="17"/>
      <c r="L366" s="17"/>
    </row>
    <row r="367" spans="1:12" x14ac:dyDescent="0.3">
      <c r="A367" s="46"/>
      <c r="B367" s="17"/>
      <c r="C367" s="17" t="e">
        <f>VLOOKUP(B367,'Members Data'!$A$3:$F$365,2,FALSE)</f>
        <v>#N/A</v>
      </c>
      <c r="D367" s="17" t="e">
        <f>VLOOKUP(B367,'Members Data'!$A$3:$F$365,3,FALSE)</f>
        <v>#N/A</v>
      </c>
      <c r="E367" s="17" t="e">
        <f>VLOOKUP(B367,'Members Data'!$A$3:$F$365,4,FALSE)</f>
        <v>#N/A</v>
      </c>
      <c r="F367" s="3" t="str">
        <f t="shared" si="5"/>
        <v/>
      </c>
      <c r="G367" s="17"/>
      <c r="H367" s="17"/>
      <c r="I367" s="17"/>
      <c r="J367" s="17"/>
      <c r="K367" s="17"/>
      <c r="L367" s="17"/>
    </row>
    <row r="368" spans="1:12" x14ac:dyDescent="0.3">
      <c r="A368" s="46"/>
      <c r="B368" s="17"/>
      <c r="C368" s="17" t="e">
        <f>VLOOKUP(B368,'Members Data'!$A$3:$F$365,2,FALSE)</f>
        <v>#N/A</v>
      </c>
      <c r="D368" s="17" t="e">
        <f>VLOOKUP(B368,'Members Data'!$A$3:$F$365,3,FALSE)</f>
        <v>#N/A</v>
      </c>
      <c r="E368" s="17" t="e">
        <f>VLOOKUP(B368,'Members Data'!$A$3:$F$365,4,FALSE)</f>
        <v>#N/A</v>
      </c>
      <c r="F368" s="3" t="str">
        <f t="shared" si="5"/>
        <v/>
      </c>
      <c r="G368" s="17"/>
      <c r="H368" s="17"/>
      <c r="I368" s="17"/>
      <c r="J368" s="17"/>
      <c r="K368" s="17"/>
      <c r="L368" s="17"/>
    </row>
    <row r="369" spans="1:12" x14ac:dyDescent="0.3">
      <c r="A369" s="46"/>
      <c r="B369" s="17"/>
      <c r="C369" s="17" t="e">
        <f>VLOOKUP(B369,'Members Data'!$A$3:$F$365,2,FALSE)</f>
        <v>#N/A</v>
      </c>
      <c r="D369" s="17" t="e">
        <f>VLOOKUP(B369,'Members Data'!$A$3:$F$365,3,FALSE)</f>
        <v>#N/A</v>
      </c>
      <c r="E369" s="17" t="e">
        <f>VLOOKUP(B369,'Members Data'!$A$3:$F$365,4,FALSE)</f>
        <v>#N/A</v>
      </c>
      <c r="F369" s="3" t="str">
        <f t="shared" si="5"/>
        <v/>
      </c>
      <c r="G369" s="17"/>
      <c r="H369" s="17"/>
      <c r="I369" s="17"/>
      <c r="J369" s="17"/>
      <c r="K369" s="17"/>
      <c r="L369" s="17"/>
    </row>
    <row r="370" spans="1:12" x14ac:dyDescent="0.3">
      <c r="A370" s="46"/>
      <c r="B370" s="17"/>
      <c r="C370" s="17" t="e">
        <f>VLOOKUP(B370,'Members Data'!$A$3:$F$365,2,FALSE)</f>
        <v>#N/A</v>
      </c>
      <c r="D370" s="17" t="e">
        <f>VLOOKUP(B370,'Members Data'!$A$3:$F$365,3,FALSE)</f>
        <v>#N/A</v>
      </c>
      <c r="E370" s="17" t="e">
        <f>VLOOKUP(B370,'Members Data'!$A$3:$F$365,4,FALSE)</f>
        <v>#N/A</v>
      </c>
      <c r="F370" s="3" t="str">
        <f t="shared" si="5"/>
        <v/>
      </c>
      <c r="G370" s="17"/>
      <c r="H370" s="17"/>
      <c r="I370" s="17"/>
      <c r="J370" s="17"/>
      <c r="K370" s="17"/>
      <c r="L370" s="17"/>
    </row>
    <row r="371" spans="1:12" x14ac:dyDescent="0.3">
      <c r="A371" s="46"/>
      <c r="B371" s="17"/>
      <c r="C371" s="17" t="e">
        <f>VLOOKUP(B371,'Members Data'!$A$3:$F$365,2,FALSE)</f>
        <v>#N/A</v>
      </c>
      <c r="D371" s="17" t="e">
        <f>VLOOKUP(B371,'Members Data'!$A$3:$F$365,3,FALSE)</f>
        <v>#N/A</v>
      </c>
      <c r="E371" s="17" t="e">
        <f>VLOOKUP(B371,'Members Data'!$A$3:$F$365,4,FALSE)</f>
        <v>#N/A</v>
      </c>
      <c r="F371" s="3" t="str">
        <f t="shared" si="5"/>
        <v/>
      </c>
      <c r="G371" s="17"/>
      <c r="H371" s="17"/>
      <c r="I371" s="17"/>
      <c r="J371" s="17"/>
      <c r="K371" s="17"/>
      <c r="L371" s="17"/>
    </row>
    <row r="372" spans="1:12" x14ac:dyDescent="0.3">
      <c r="A372" s="46"/>
      <c r="B372" s="17"/>
      <c r="C372" s="17" t="e">
        <f>VLOOKUP(B372,'Members Data'!$A$3:$F$365,2,FALSE)</f>
        <v>#N/A</v>
      </c>
      <c r="D372" s="17" t="e">
        <f>VLOOKUP(B372,'Members Data'!$A$3:$F$365,3,FALSE)</f>
        <v>#N/A</v>
      </c>
      <c r="E372" s="17" t="e">
        <f>VLOOKUP(B372,'Members Data'!$A$3:$F$365,4,FALSE)</f>
        <v>#N/A</v>
      </c>
      <c r="F372" s="3" t="str">
        <f t="shared" si="5"/>
        <v/>
      </c>
      <c r="G372" s="17"/>
      <c r="H372" s="17"/>
      <c r="I372" s="17"/>
      <c r="J372" s="17"/>
      <c r="K372" s="17"/>
      <c r="L372" s="17"/>
    </row>
    <row r="373" spans="1:12" x14ac:dyDescent="0.3">
      <c r="A373" s="46"/>
      <c r="B373" s="17"/>
      <c r="C373" s="17" t="e">
        <f>VLOOKUP(B373,'Members Data'!$A$3:$F$365,2,FALSE)</f>
        <v>#N/A</v>
      </c>
      <c r="D373" s="17" t="e">
        <f>VLOOKUP(B373,'Members Data'!$A$3:$F$365,3,FALSE)</f>
        <v>#N/A</v>
      </c>
      <c r="E373" s="17" t="e">
        <f>VLOOKUP(B373,'Members Data'!$A$3:$F$365,4,FALSE)</f>
        <v>#N/A</v>
      </c>
      <c r="F373" s="3" t="str">
        <f t="shared" si="5"/>
        <v/>
      </c>
      <c r="G373" s="17"/>
      <c r="H373" s="17"/>
      <c r="I373" s="17"/>
      <c r="J373" s="17"/>
      <c r="K373" s="17"/>
      <c r="L373" s="17"/>
    </row>
    <row r="374" spans="1:12" x14ac:dyDescent="0.3">
      <c r="A374" s="46"/>
      <c r="B374" s="17"/>
      <c r="C374" s="17" t="e">
        <f>VLOOKUP(B374,'Members Data'!$A$3:$F$365,2,FALSE)</f>
        <v>#N/A</v>
      </c>
      <c r="D374" s="17" t="e">
        <f>VLOOKUP(B374,'Members Data'!$A$3:$F$365,3,FALSE)</f>
        <v>#N/A</v>
      </c>
      <c r="E374" s="17" t="e">
        <f>VLOOKUP(B374,'Members Data'!$A$3:$F$365,4,FALSE)</f>
        <v>#N/A</v>
      </c>
      <c r="F374" s="3" t="str">
        <f t="shared" si="5"/>
        <v/>
      </c>
      <c r="G374" s="17"/>
      <c r="H374" s="17"/>
      <c r="I374" s="17"/>
      <c r="J374" s="17"/>
      <c r="K374" s="17"/>
      <c r="L374" s="17"/>
    </row>
    <row r="375" spans="1:12" x14ac:dyDescent="0.3">
      <c r="A375" s="46"/>
      <c r="B375" s="17"/>
      <c r="C375" s="17" t="e">
        <f>VLOOKUP(B375,'Members Data'!$A$3:$F$365,2,FALSE)</f>
        <v>#N/A</v>
      </c>
      <c r="D375" s="17" t="e">
        <f>VLOOKUP(B375,'Members Data'!$A$3:$F$365,3,FALSE)</f>
        <v>#N/A</v>
      </c>
      <c r="E375" s="17" t="e">
        <f>VLOOKUP(B375,'Members Data'!$A$3:$F$365,4,FALSE)</f>
        <v>#N/A</v>
      </c>
      <c r="F375" s="3" t="str">
        <f t="shared" si="5"/>
        <v/>
      </c>
      <c r="G375" s="17"/>
      <c r="H375" s="17"/>
      <c r="I375" s="17"/>
      <c r="J375" s="17"/>
      <c r="K375" s="17"/>
      <c r="L375" s="17"/>
    </row>
    <row r="376" spans="1:12" x14ac:dyDescent="0.3">
      <c r="A376" s="46"/>
      <c r="B376" s="17"/>
      <c r="C376" s="17" t="e">
        <f>VLOOKUP(B376,'Members Data'!$A$3:$F$365,2,FALSE)</f>
        <v>#N/A</v>
      </c>
      <c r="D376" s="17" t="e">
        <f>VLOOKUP(B376,'Members Data'!$A$3:$F$365,3,FALSE)</f>
        <v>#N/A</v>
      </c>
      <c r="E376" s="17" t="e">
        <f>VLOOKUP(B376,'Members Data'!$A$3:$F$365,4,FALSE)</f>
        <v>#N/A</v>
      </c>
      <c r="F376" s="3" t="str">
        <f t="shared" si="5"/>
        <v/>
      </c>
      <c r="G376" s="17"/>
      <c r="H376" s="17"/>
      <c r="I376" s="17"/>
      <c r="J376" s="17"/>
      <c r="K376" s="17"/>
      <c r="L376" s="17"/>
    </row>
    <row r="377" spans="1:12" x14ac:dyDescent="0.3">
      <c r="A377" s="46"/>
      <c r="B377" s="17"/>
      <c r="C377" s="17" t="e">
        <f>VLOOKUP(B377,'Members Data'!$A$3:$F$365,2,FALSE)</f>
        <v>#N/A</v>
      </c>
      <c r="D377" s="17" t="e">
        <f>VLOOKUP(B377,'Members Data'!$A$3:$F$365,3,FALSE)</f>
        <v>#N/A</v>
      </c>
      <c r="E377" s="17" t="e">
        <f>VLOOKUP(B377,'Members Data'!$A$3:$F$365,4,FALSE)</f>
        <v>#N/A</v>
      </c>
      <c r="F377" s="3" t="str">
        <f t="shared" si="5"/>
        <v/>
      </c>
      <c r="G377" s="17"/>
      <c r="H377" s="17"/>
      <c r="I377" s="17"/>
      <c r="J377" s="17"/>
      <c r="K377" s="17"/>
      <c r="L377" s="17"/>
    </row>
    <row r="378" spans="1:12" x14ac:dyDescent="0.3">
      <c r="A378" s="46"/>
      <c r="B378" s="17"/>
      <c r="C378" s="17" t="e">
        <f>VLOOKUP(B378,'Members Data'!$A$3:$F$365,2,FALSE)</f>
        <v>#N/A</v>
      </c>
      <c r="D378" s="17" t="e">
        <f>VLOOKUP(B378,'Members Data'!$A$3:$F$365,3,FALSE)</f>
        <v>#N/A</v>
      </c>
      <c r="E378" s="17" t="e">
        <f>VLOOKUP(B378,'Members Data'!$A$3:$F$365,4,FALSE)</f>
        <v>#N/A</v>
      </c>
      <c r="F378" s="3" t="str">
        <f t="shared" si="5"/>
        <v/>
      </c>
      <c r="G378" s="17"/>
      <c r="H378" s="17"/>
      <c r="I378" s="17"/>
      <c r="J378" s="17"/>
      <c r="K378" s="17"/>
      <c r="L378" s="17"/>
    </row>
    <row r="379" spans="1:12" x14ac:dyDescent="0.3">
      <c r="A379" s="46"/>
      <c r="B379" s="17"/>
      <c r="C379" s="17" t="e">
        <f>VLOOKUP(B379,'Members Data'!$A$3:$F$365,2,FALSE)</f>
        <v>#N/A</v>
      </c>
      <c r="D379" s="17" t="e">
        <f>VLOOKUP(B379,'Members Data'!$A$3:$F$365,3,FALSE)</f>
        <v>#N/A</v>
      </c>
      <c r="E379" s="17" t="e">
        <f>VLOOKUP(B379,'Members Data'!$A$3:$F$365,4,FALSE)</f>
        <v>#N/A</v>
      </c>
      <c r="F379" s="3" t="str">
        <f t="shared" si="5"/>
        <v/>
      </c>
      <c r="G379" s="17"/>
      <c r="H379" s="17"/>
      <c r="I379" s="17"/>
      <c r="J379" s="17"/>
      <c r="K379" s="17"/>
      <c r="L379" s="17"/>
    </row>
    <row r="380" spans="1:12" x14ac:dyDescent="0.3">
      <c r="A380" s="46"/>
      <c r="B380" s="17"/>
      <c r="C380" s="17" t="e">
        <f>VLOOKUP(B380,'Members Data'!$A$3:$F$365,2,FALSE)</f>
        <v>#N/A</v>
      </c>
      <c r="D380" s="17" t="e">
        <f>VLOOKUP(B380,'Members Data'!$A$3:$F$365,3,FALSE)</f>
        <v>#N/A</v>
      </c>
      <c r="E380" s="17" t="e">
        <f>VLOOKUP(B380,'Members Data'!$A$3:$F$365,4,FALSE)</f>
        <v>#N/A</v>
      </c>
      <c r="F380" s="3" t="str">
        <f t="shared" si="5"/>
        <v/>
      </c>
      <c r="G380" s="17"/>
      <c r="H380" s="17"/>
      <c r="I380" s="17"/>
      <c r="J380" s="17"/>
      <c r="K380" s="17"/>
      <c r="L380" s="17"/>
    </row>
    <row r="381" spans="1:12" x14ac:dyDescent="0.3">
      <c r="F381" s="3" t="str">
        <f t="shared" si="5"/>
        <v/>
      </c>
    </row>
    <row r="382" spans="1:12" x14ac:dyDescent="0.3">
      <c r="A382" s="46" t="s">
        <v>60</v>
      </c>
      <c r="B382" s="17" t="s">
        <v>275</v>
      </c>
      <c r="C382" s="17" t="str">
        <f>VLOOKUP(B382,'Members Data'!$A$3:$F$365,2,FALSE)</f>
        <v>Harper Casey</v>
      </c>
      <c r="D382" s="17">
        <f>VLOOKUP(B382,'Members Data'!$A$3:$F$365,3,FALSE)</f>
        <v>52</v>
      </c>
      <c r="E382" s="17" t="str">
        <f>VLOOKUP(B382,'Members Data'!$A$3:$F$365,4,FALSE)</f>
        <v>Carrhouse Nightowl</v>
      </c>
      <c r="F382" s="3" t="str">
        <f t="shared" si="5"/>
        <v>J</v>
      </c>
      <c r="G382" s="17">
        <v>7</v>
      </c>
      <c r="H382" s="17"/>
      <c r="I382" s="17"/>
      <c r="J382" s="17"/>
      <c r="K382" s="17"/>
      <c r="L382" s="17"/>
    </row>
    <row r="383" spans="1:12" x14ac:dyDescent="0.3">
      <c r="A383" s="46"/>
      <c r="B383" s="17" t="s">
        <v>475</v>
      </c>
      <c r="C383" s="17" t="str">
        <f>VLOOKUP(B383,'Members Data'!$A$3:$F$365,2,FALSE)</f>
        <v>Miley Horsfall</v>
      </c>
      <c r="D383" s="17">
        <f>VLOOKUP(B383,'Members Data'!$A$3:$F$365,3,FALSE)</f>
        <v>109</v>
      </c>
      <c r="E383" s="17" t="str">
        <f>VLOOKUP(B383,'Members Data'!$A$3:$F$365,4,FALSE)</f>
        <v>Penters Folksong</v>
      </c>
      <c r="F383" s="3" t="str">
        <f t="shared" si="5"/>
        <v>J</v>
      </c>
      <c r="G383" s="17">
        <v>5</v>
      </c>
      <c r="H383" s="17">
        <v>5</v>
      </c>
      <c r="I383" s="17">
        <v>7</v>
      </c>
      <c r="J383" s="17">
        <v>7</v>
      </c>
      <c r="K383" s="17">
        <v>12</v>
      </c>
      <c r="L383" s="17"/>
    </row>
    <row r="384" spans="1:12" x14ac:dyDescent="0.3">
      <c r="A384" s="46"/>
      <c r="B384" s="17" t="s">
        <v>437</v>
      </c>
      <c r="C384" s="17" t="str">
        <f>VLOOKUP(B384,'Members Data'!$A$3:$F$365,2,FALSE)</f>
        <v>Chloe Wiggins</v>
      </c>
      <c r="D384" s="17">
        <f>VLOOKUP(B384,'Members Data'!$A$3:$F$365,3,FALSE)</f>
        <v>98</v>
      </c>
      <c r="E384" s="17" t="str">
        <f>VLOOKUP(B384,'Members Data'!$A$3:$F$365,4,FALSE)</f>
        <v>Honddu Chequers</v>
      </c>
      <c r="F384" s="3" t="str">
        <f t="shared" si="5"/>
        <v>I</v>
      </c>
      <c r="G384" s="17"/>
      <c r="H384" s="17">
        <v>6</v>
      </c>
      <c r="I384" s="17"/>
      <c r="J384" s="17"/>
      <c r="K384" s="17"/>
      <c r="L384" s="17"/>
    </row>
    <row r="385" spans="1:12" x14ac:dyDescent="0.3">
      <c r="A385" s="46"/>
      <c r="B385" s="17"/>
      <c r="C385" s="17" t="e">
        <f>VLOOKUP(B385,'Members Data'!$A$3:$F$365,2,FALSE)</f>
        <v>#N/A</v>
      </c>
      <c r="D385" s="17" t="e">
        <f>VLOOKUP(B385,'Members Data'!$A$3:$F$365,3,FALSE)</f>
        <v>#N/A</v>
      </c>
      <c r="E385" s="17" t="e">
        <f>VLOOKUP(B385,'Members Data'!$A$3:$F$365,4,FALSE)</f>
        <v>#N/A</v>
      </c>
      <c r="F385" s="3" t="str">
        <f t="shared" si="5"/>
        <v/>
      </c>
      <c r="G385" s="17"/>
      <c r="H385" s="17"/>
      <c r="I385" s="17"/>
      <c r="J385" s="17"/>
      <c r="K385" s="17"/>
      <c r="L385" s="17"/>
    </row>
    <row r="386" spans="1:12" x14ac:dyDescent="0.3">
      <c r="A386" s="46"/>
      <c r="B386" s="17"/>
      <c r="C386" s="17" t="e">
        <f>VLOOKUP(B386,'Members Data'!$A$3:$F$365,2,FALSE)</f>
        <v>#N/A</v>
      </c>
      <c r="D386" s="17" t="e">
        <f>VLOOKUP(B386,'Members Data'!$A$3:$F$365,3,FALSE)</f>
        <v>#N/A</v>
      </c>
      <c r="E386" s="17" t="e">
        <f>VLOOKUP(B386,'Members Data'!$A$3:$F$365,4,FALSE)</f>
        <v>#N/A</v>
      </c>
      <c r="F386" s="3" t="str">
        <f t="shared" si="5"/>
        <v/>
      </c>
      <c r="G386" s="17"/>
      <c r="H386" s="17"/>
      <c r="I386" s="17"/>
      <c r="J386" s="17"/>
      <c r="K386" s="17"/>
      <c r="L386" s="17"/>
    </row>
    <row r="387" spans="1:12" x14ac:dyDescent="0.3">
      <c r="A387" s="46"/>
      <c r="B387" s="17"/>
      <c r="C387" s="17" t="e">
        <f>VLOOKUP(B387,'Members Data'!$A$3:$F$365,2,FALSE)</f>
        <v>#N/A</v>
      </c>
      <c r="D387" s="17" t="e">
        <f>VLOOKUP(B387,'Members Data'!$A$3:$F$365,3,FALSE)</f>
        <v>#N/A</v>
      </c>
      <c r="E387" s="17" t="e">
        <f>VLOOKUP(B387,'Members Data'!$A$3:$F$365,4,FALSE)</f>
        <v>#N/A</v>
      </c>
      <c r="F387" s="3" t="str">
        <f t="shared" si="5"/>
        <v/>
      </c>
      <c r="G387" s="17"/>
      <c r="H387" s="17"/>
      <c r="I387" s="17"/>
      <c r="J387" s="17"/>
      <c r="K387" s="17"/>
      <c r="L387" s="17"/>
    </row>
    <row r="388" spans="1:12" x14ac:dyDescent="0.3">
      <c r="A388" s="46"/>
      <c r="B388" s="17"/>
      <c r="C388" s="17" t="e">
        <f>VLOOKUP(B388,'Members Data'!$A$3:$F$365,2,FALSE)</f>
        <v>#N/A</v>
      </c>
      <c r="D388" s="17" t="e">
        <f>VLOOKUP(B388,'Members Data'!$A$3:$F$365,3,FALSE)</f>
        <v>#N/A</v>
      </c>
      <c r="E388" s="17" t="e">
        <f>VLOOKUP(B388,'Members Data'!$A$3:$F$365,4,FALSE)</f>
        <v>#N/A</v>
      </c>
      <c r="F388" s="3" t="str">
        <f t="shared" si="5"/>
        <v/>
      </c>
      <c r="G388" s="17"/>
      <c r="H388" s="17"/>
      <c r="I388" s="17"/>
      <c r="J388" s="17"/>
      <c r="K388" s="17"/>
      <c r="L388" s="17"/>
    </row>
    <row r="389" spans="1:12" x14ac:dyDescent="0.3">
      <c r="A389" s="46"/>
      <c r="B389" s="17"/>
      <c r="C389" s="17" t="e">
        <f>VLOOKUP(B389,'Members Data'!$A$3:$F$365,2,FALSE)</f>
        <v>#N/A</v>
      </c>
      <c r="D389" s="17" t="e">
        <f>VLOOKUP(B389,'Members Data'!$A$3:$F$365,3,FALSE)</f>
        <v>#N/A</v>
      </c>
      <c r="E389" s="17" t="e">
        <f>VLOOKUP(B389,'Members Data'!$A$3:$F$365,4,FALSE)</f>
        <v>#N/A</v>
      </c>
      <c r="F389" s="3" t="str">
        <f t="shared" ref="F389:F452" si="6">LEFT(B389,1)</f>
        <v/>
      </c>
      <c r="G389" s="17"/>
      <c r="H389" s="17"/>
      <c r="I389" s="17"/>
      <c r="J389" s="17"/>
      <c r="K389" s="17"/>
      <c r="L389" s="17"/>
    </row>
    <row r="390" spans="1:12" x14ac:dyDescent="0.3">
      <c r="A390" s="46"/>
      <c r="B390" s="17"/>
      <c r="C390" s="17" t="e">
        <f>VLOOKUP(B390,'Members Data'!$A$3:$F$365,2,FALSE)</f>
        <v>#N/A</v>
      </c>
      <c r="D390" s="17" t="e">
        <f>VLOOKUP(B390,'Members Data'!$A$3:$F$365,3,FALSE)</f>
        <v>#N/A</v>
      </c>
      <c r="E390" s="17" t="e">
        <f>VLOOKUP(B390,'Members Data'!$A$3:$F$365,4,FALSE)</f>
        <v>#N/A</v>
      </c>
      <c r="F390" s="3" t="str">
        <f t="shared" si="6"/>
        <v/>
      </c>
      <c r="G390" s="17"/>
      <c r="H390" s="17"/>
      <c r="I390" s="17"/>
      <c r="J390" s="17"/>
      <c r="K390" s="17"/>
      <c r="L390" s="17"/>
    </row>
    <row r="391" spans="1:12" x14ac:dyDescent="0.3">
      <c r="A391" s="46"/>
      <c r="B391" s="17"/>
      <c r="C391" s="17" t="e">
        <f>VLOOKUP(B391,'Members Data'!$A$3:$F$365,2,FALSE)</f>
        <v>#N/A</v>
      </c>
      <c r="D391" s="17" t="e">
        <f>VLOOKUP(B391,'Members Data'!$A$3:$F$365,3,FALSE)</f>
        <v>#N/A</v>
      </c>
      <c r="E391" s="17" t="e">
        <f>VLOOKUP(B391,'Members Data'!$A$3:$F$365,4,FALSE)</f>
        <v>#N/A</v>
      </c>
      <c r="F391" s="3" t="str">
        <f t="shared" si="6"/>
        <v/>
      </c>
      <c r="G391" s="17"/>
      <c r="H391" s="17"/>
      <c r="I391" s="17"/>
      <c r="J391" s="17"/>
      <c r="K391" s="17"/>
      <c r="L391" s="17"/>
    </row>
    <row r="392" spans="1:12" x14ac:dyDescent="0.3">
      <c r="A392" s="46"/>
      <c r="B392" s="17"/>
      <c r="C392" s="17" t="e">
        <f>VLOOKUP(B392,'Members Data'!$A$3:$F$365,2,FALSE)</f>
        <v>#N/A</v>
      </c>
      <c r="D392" s="17" t="e">
        <f>VLOOKUP(B392,'Members Data'!$A$3:$F$365,3,FALSE)</f>
        <v>#N/A</v>
      </c>
      <c r="E392" s="17" t="e">
        <f>VLOOKUP(B392,'Members Data'!$A$3:$F$365,4,FALSE)</f>
        <v>#N/A</v>
      </c>
      <c r="F392" s="3" t="str">
        <f t="shared" si="6"/>
        <v/>
      </c>
      <c r="G392" s="17"/>
      <c r="H392" s="17"/>
      <c r="I392" s="17"/>
      <c r="J392" s="17"/>
      <c r="K392" s="17"/>
      <c r="L392" s="17"/>
    </row>
    <row r="393" spans="1:12" x14ac:dyDescent="0.3">
      <c r="A393" s="46"/>
      <c r="B393" s="17"/>
      <c r="C393" s="17" t="e">
        <f>VLOOKUP(B393,'Members Data'!$A$3:$F$365,2,FALSE)</f>
        <v>#N/A</v>
      </c>
      <c r="D393" s="17" t="e">
        <f>VLOOKUP(B393,'Members Data'!$A$3:$F$365,3,FALSE)</f>
        <v>#N/A</v>
      </c>
      <c r="E393" s="17" t="e">
        <f>VLOOKUP(B393,'Members Data'!$A$3:$F$365,4,FALSE)</f>
        <v>#N/A</v>
      </c>
      <c r="F393" s="3" t="str">
        <f t="shared" si="6"/>
        <v/>
      </c>
      <c r="G393" s="17"/>
      <c r="H393" s="17"/>
      <c r="I393" s="17"/>
      <c r="J393" s="17"/>
      <c r="K393" s="17"/>
      <c r="L393" s="17"/>
    </row>
    <row r="394" spans="1:12" x14ac:dyDescent="0.3">
      <c r="A394" s="46"/>
      <c r="B394" s="17"/>
      <c r="C394" s="17" t="e">
        <f>VLOOKUP(B394,'Members Data'!$A$3:$F$365,2,FALSE)</f>
        <v>#N/A</v>
      </c>
      <c r="D394" s="17" t="e">
        <f>VLOOKUP(B394,'Members Data'!$A$3:$F$365,3,FALSE)</f>
        <v>#N/A</v>
      </c>
      <c r="E394" s="17" t="e">
        <f>VLOOKUP(B394,'Members Data'!$A$3:$F$365,4,FALSE)</f>
        <v>#N/A</v>
      </c>
      <c r="F394" s="3" t="str">
        <f t="shared" si="6"/>
        <v/>
      </c>
      <c r="G394" s="17"/>
      <c r="H394" s="17"/>
      <c r="I394" s="17"/>
      <c r="J394" s="17"/>
      <c r="K394" s="17"/>
      <c r="L394" s="17"/>
    </row>
    <row r="395" spans="1:12" x14ac:dyDescent="0.3">
      <c r="A395" s="46"/>
      <c r="B395" s="17"/>
      <c r="C395" s="17" t="e">
        <f>VLOOKUP(B395,'Members Data'!$A$3:$F$365,2,FALSE)</f>
        <v>#N/A</v>
      </c>
      <c r="D395" s="17" t="e">
        <f>VLOOKUP(B395,'Members Data'!$A$3:$F$365,3,FALSE)</f>
        <v>#N/A</v>
      </c>
      <c r="E395" s="17" t="e">
        <f>VLOOKUP(B395,'Members Data'!$A$3:$F$365,4,FALSE)</f>
        <v>#N/A</v>
      </c>
      <c r="F395" s="3" t="str">
        <f t="shared" si="6"/>
        <v/>
      </c>
      <c r="G395" s="17"/>
      <c r="H395" s="17"/>
      <c r="I395" s="17"/>
      <c r="J395" s="17"/>
      <c r="K395" s="17"/>
      <c r="L395" s="17"/>
    </row>
    <row r="396" spans="1:12" x14ac:dyDescent="0.3">
      <c r="A396" s="46"/>
      <c r="B396" s="17"/>
      <c r="C396" s="17" t="e">
        <f>VLOOKUP(B396,'Members Data'!$A$3:$F$365,2,FALSE)</f>
        <v>#N/A</v>
      </c>
      <c r="D396" s="17" t="e">
        <f>VLOOKUP(B396,'Members Data'!$A$3:$F$365,3,FALSE)</f>
        <v>#N/A</v>
      </c>
      <c r="E396" s="17" t="e">
        <f>VLOOKUP(B396,'Members Data'!$A$3:$F$365,4,FALSE)</f>
        <v>#N/A</v>
      </c>
      <c r="F396" s="3" t="str">
        <f t="shared" si="6"/>
        <v/>
      </c>
      <c r="G396" s="17"/>
      <c r="H396" s="17"/>
      <c r="I396" s="17"/>
      <c r="J396" s="17"/>
      <c r="K396" s="17"/>
      <c r="L396" s="17"/>
    </row>
    <row r="397" spans="1:12" x14ac:dyDescent="0.3">
      <c r="A397" s="46"/>
      <c r="B397" s="17"/>
      <c r="C397" s="17" t="e">
        <f>VLOOKUP(B397,'Members Data'!$A$3:$F$365,2,FALSE)</f>
        <v>#N/A</v>
      </c>
      <c r="D397" s="17" t="e">
        <f>VLOOKUP(B397,'Members Data'!$A$3:$F$365,3,FALSE)</f>
        <v>#N/A</v>
      </c>
      <c r="E397" s="17" t="e">
        <f>VLOOKUP(B397,'Members Data'!$A$3:$F$365,4,FALSE)</f>
        <v>#N/A</v>
      </c>
      <c r="F397" s="3" t="str">
        <f t="shared" si="6"/>
        <v/>
      </c>
      <c r="G397" s="17"/>
      <c r="H397" s="17"/>
      <c r="I397" s="17"/>
      <c r="J397" s="17"/>
      <c r="K397" s="17"/>
      <c r="L397" s="17"/>
    </row>
    <row r="398" spans="1:12" x14ac:dyDescent="0.3">
      <c r="A398" s="46"/>
      <c r="B398" s="17"/>
      <c r="C398" s="17" t="e">
        <f>VLOOKUP(B398,'Members Data'!$A$3:$F$365,2,FALSE)</f>
        <v>#N/A</v>
      </c>
      <c r="D398" s="17" t="e">
        <f>VLOOKUP(B398,'Members Data'!$A$3:$F$365,3,FALSE)</f>
        <v>#N/A</v>
      </c>
      <c r="E398" s="17" t="e">
        <f>VLOOKUP(B398,'Members Data'!$A$3:$F$365,4,FALSE)</f>
        <v>#N/A</v>
      </c>
      <c r="F398" s="3" t="str">
        <f t="shared" si="6"/>
        <v/>
      </c>
      <c r="G398" s="17"/>
      <c r="H398" s="17"/>
      <c r="I398" s="17"/>
      <c r="J398" s="17"/>
      <c r="K398" s="17"/>
      <c r="L398" s="17"/>
    </row>
    <row r="399" spans="1:12" x14ac:dyDescent="0.3">
      <c r="A399" s="46"/>
      <c r="B399" s="17"/>
      <c r="C399" s="17" t="e">
        <f>VLOOKUP(B399,'Members Data'!$A$3:$F$365,2,FALSE)</f>
        <v>#N/A</v>
      </c>
      <c r="D399" s="17" t="e">
        <f>VLOOKUP(B399,'Members Data'!$A$3:$F$365,3,FALSE)</f>
        <v>#N/A</v>
      </c>
      <c r="E399" s="17" t="e">
        <f>VLOOKUP(B399,'Members Data'!$A$3:$F$365,4,FALSE)</f>
        <v>#N/A</v>
      </c>
      <c r="F399" s="3" t="str">
        <f t="shared" si="6"/>
        <v/>
      </c>
      <c r="G399" s="17"/>
      <c r="H399" s="17"/>
      <c r="I399" s="17"/>
      <c r="J399" s="17"/>
      <c r="K399" s="17"/>
      <c r="L399" s="17"/>
    </row>
    <row r="400" spans="1:12" x14ac:dyDescent="0.3">
      <c r="A400" s="46"/>
      <c r="B400" s="17"/>
      <c r="C400" s="17" t="e">
        <f>VLOOKUP(B400,'Members Data'!$A$3:$F$365,2,FALSE)</f>
        <v>#N/A</v>
      </c>
      <c r="D400" s="17" t="e">
        <f>VLOOKUP(B400,'Members Data'!$A$3:$F$365,3,FALSE)</f>
        <v>#N/A</v>
      </c>
      <c r="E400" s="17" t="e">
        <f>VLOOKUP(B400,'Members Data'!$A$3:$F$365,4,FALSE)</f>
        <v>#N/A</v>
      </c>
      <c r="F400" s="3" t="str">
        <f t="shared" si="6"/>
        <v/>
      </c>
      <c r="G400" s="17"/>
      <c r="H400" s="17"/>
      <c r="I400" s="17"/>
      <c r="J400" s="17"/>
      <c r="K400" s="17"/>
      <c r="L400" s="17"/>
    </row>
    <row r="401" spans="1:12" x14ac:dyDescent="0.3">
      <c r="A401" s="46"/>
      <c r="B401" s="17"/>
      <c r="C401" s="17" t="e">
        <f>VLOOKUP(B401,'Members Data'!$A$3:$F$365,2,FALSE)</f>
        <v>#N/A</v>
      </c>
      <c r="D401" s="17" t="e">
        <f>VLOOKUP(B401,'Members Data'!$A$3:$F$365,3,FALSE)</f>
        <v>#N/A</v>
      </c>
      <c r="E401" s="17" t="e">
        <f>VLOOKUP(B401,'Members Data'!$A$3:$F$365,4,FALSE)</f>
        <v>#N/A</v>
      </c>
      <c r="F401" s="3" t="str">
        <f t="shared" si="6"/>
        <v/>
      </c>
      <c r="G401" s="17"/>
      <c r="H401" s="17"/>
      <c r="I401" s="17"/>
      <c r="J401" s="17"/>
      <c r="K401" s="17"/>
      <c r="L401" s="17"/>
    </row>
    <row r="402" spans="1:12" x14ac:dyDescent="0.3">
      <c r="A402" s="46"/>
      <c r="B402" s="17"/>
      <c r="C402" s="17" t="e">
        <f>VLOOKUP(B402,'Members Data'!$A$3:$F$365,2,FALSE)</f>
        <v>#N/A</v>
      </c>
      <c r="D402" s="17" t="e">
        <f>VLOOKUP(B402,'Members Data'!$A$3:$F$365,3,FALSE)</f>
        <v>#N/A</v>
      </c>
      <c r="E402" s="17" t="e">
        <f>VLOOKUP(B402,'Members Data'!$A$3:$F$365,4,FALSE)</f>
        <v>#N/A</v>
      </c>
      <c r="F402" s="3" t="str">
        <f t="shared" si="6"/>
        <v/>
      </c>
      <c r="G402" s="17"/>
      <c r="H402" s="17"/>
      <c r="I402" s="17"/>
      <c r="J402" s="17"/>
      <c r="K402" s="17"/>
      <c r="L402" s="17"/>
    </row>
    <row r="403" spans="1:12" x14ac:dyDescent="0.3">
      <c r="F403" s="3" t="str">
        <f t="shared" si="6"/>
        <v/>
      </c>
    </row>
    <row r="404" spans="1:12" x14ac:dyDescent="0.3">
      <c r="A404" s="46" t="s">
        <v>79</v>
      </c>
      <c r="B404" s="17" t="s">
        <v>232</v>
      </c>
      <c r="C404" s="17" t="str">
        <f>VLOOKUP(B404,'Members Data'!$A$3:$F$365,2,FALSE)</f>
        <v>Lisa Murphy</v>
      </c>
      <c r="D404" s="17">
        <f>VLOOKUP(B404,'Members Data'!$A$3:$F$365,3,FALSE)</f>
        <v>40</v>
      </c>
      <c r="E404" s="17" t="str">
        <f>VLOOKUP(B404,'Members Data'!$A$3:$F$365,4,FALSE)</f>
        <v>Fenton</v>
      </c>
      <c r="F404" s="3" t="str">
        <f t="shared" si="6"/>
        <v>S</v>
      </c>
      <c r="G404" s="17">
        <v>5</v>
      </c>
      <c r="H404" s="17">
        <v>7</v>
      </c>
      <c r="I404" s="17">
        <v>7</v>
      </c>
      <c r="J404" s="17">
        <v>7</v>
      </c>
      <c r="K404" s="17"/>
      <c r="L404" s="17"/>
    </row>
    <row r="405" spans="1:12" x14ac:dyDescent="0.3">
      <c r="A405" s="46"/>
      <c r="B405" s="17" t="s">
        <v>288</v>
      </c>
      <c r="C405" s="17" t="str">
        <f>VLOOKUP(B405,'Members Data'!$A$3:$F$365,2,FALSE)</f>
        <v>Chloe Appleton</v>
      </c>
      <c r="D405" s="17">
        <f>VLOOKUP(B405,'Members Data'!$A$3:$F$365,3,FALSE)</f>
        <v>56</v>
      </c>
      <c r="E405" s="17" t="str">
        <f>VLOOKUP(B405,'Members Data'!$A$3:$F$365,4,FALSE)</f>
        <v>Thunder II</v>
      </c>
      <c r="F405" s="3" t="str">
        <f t="shared" si="6"/>
        <v>S</v>
      </c>
      <c r="G405" s="17">
        <v>4</v>
      </c>
      <c r="H405" s="17">
        <v>6</v>
      </c>
      <c r="I405" s="17"/>
      <c r="J405" s="17"/>
      <c r="K405" s="17">
        <v>12</v>
      </c>
      <c r="L405" s="17"/>
    </row>
    <row r="406" spans="1:12" x14ac:dyDescent="0.3">
      <c r="A406" s="46"/>
      <c r="B406" s="17"/>
      <c r="C406" s="17" t="e">
        <f>VLOOKUP(B406,'Members Data'!$A$3:$F$365,2,FALSE)</f>
        <v>#N/A</v>
      </c>
      <c r="D406" s="17" t="e">
        <f>VLOOKUP(B406,'Members Data'!$A$3:$F$365,3,FALSE)</f>
        <v>#N/A</v>
      </c>
      <c r="E406" s="17" t="e">
        <f>VLOOKUP(B406,'Members Data'!$A$3:$F$365,4,FALSE)</f>
        <v>#N/A</v>
      </c>
      <c r="F406" s="3" t="str">
        <f t="shared" si="6"/>
        <v/>
      </c>
      <c r="G406" s="17"/>
      <c r="H406" s="17"/>
      <c r="I406" s="17"/>
      <c r="J406" s="17"/>
      <c r="K406" s="17"/>
      <c r="L406" s="17"/>
    </row>
    <row r="407" spans="1:12" x14ac:dyDescent="0.3">
      <c r="A407" s="46"/>
      <c r="B407" s="17"/>
      <c r="C407" s="17" t="e">
        <f>VLOOKUP(B407,'Members Data'!$A$3:$F$365,2,FALSE)</f>
        <v>#N/A</v>
      </c>
      <c r="D407" s="17" t="e">
        <f>VLOOKUP(B407,'Members Data'!$A$3:$F$365,3,FALSE)</f>
        <v>#N/A</v>
      </c>
      <c r="E407" s="17" t="e">
        <f>VLOOKUP(B407,'Members Data'!$A$3:$F$365,4,FALSE)</f>
        <v>#N/A</v>
      </c>
      <c r="F407" s="3" t="str">
        <f t="shared" si="6"/>
        <v/>
      </c>
      <c r="G407" s="17"/>
      <c r="H407" s="17"/>
      <c r="I407" s="17"/>
      <c r="J407" s="17"/>
      <c r="K407" s="17"/>
      <c r="L407" s="17"/>
    </row>
    <row r="408" spans="1:12" x14ac:dyDescent="0.3">
      <c r="A408" s="46"/>
      <c r="B408" s="17"/>
      <c r="C408" s="17" t="e">
        <f>VLOOKUP(B408,'Members Data'!$A$3:$F$365,2,FALSE)</f>
        <v>#N/A</v>
      </c>
      <c r="D408" s="17" t="e">
        <f>VLOOKUP(B408,'Members Data'!$A$3:$F$365,3,FALSE)</f>
        <v>#N/A</v>
      </c>
      <c r="E408" s="17" t="e">
        <f>VLOOKUP(B408,'Members Data'!$A$3:$F$365,4,FALSE)</f>
        <v>#N/A</v>
      </c>
      <c r="F408" s="3" t="str">
        <f t="shared" si="6"/>
        <v/>
      </c>
      <c r="G408" s="17"/>
      <c r="H408" s="17"/>
      <c r="I408" s="17"/>
      <c r="J408" s="17"/>
      <c r="K408" s="17"/>
      <c r="L408" s="17"/>
    </row>
    <row r="409" spans="1:12" x14ac:dyDescent="0.3">
      <c r="A409" s="46"/>
      <c r="B409" s="17"/>
      <c r="C409" s="17" t="e">
        <f>VLOOKUP(B409,'Members Data'!$A$3:$F$365,2,FALSE)</f>
        <v>#N/A</v>
      </c>
      <c r="D409" s="17" t="e">
        <f>VLOOKUP(B409,'Members Data'!$A$3:$F$365,3,FALSE)</f>
        <v>#N/A</v>
      </c>
      <c r="E409" s="17" t="e">
        <f>VLOOKUP(B409,'Members Data'!$A$3:$F$365,4,FALSE)</f>
        <v>#N/A</v>
      </c>
      <c r="F409" s="3" t="str">
        <f t="shared" si="6"/>
        <v/>
      </c>
      <c r="G409" s="17"/>
      <c r="H409" s="17"/>
      <c r="I409" s="17"/>
      <c r="J409" s="17"/>
      <c r="K409" s="17"/>
      <c r="L409" s="17"/>
    </row>
    <row r="410" spans="1:12" x14ac:dyDescent="0.3">
      <c r="A410" s="46"/>
      <c r="B410" s="17"/>
      <c r="C410" s="17" t="e">
        <f>VLOOKUP(B410,'Members Data'!$A$3:$F$365,2,FALSE)</f>
        <v>#N/A</v>
      </c>
      <c r="D410" s="17" t="e">
        <f>VLOOKUP(B410,'Members Data'!$A$3:$F$365,3,FALSE)</f>
        <v>#N/A</v>
      </c>
      <c r="E410" s="17" t="e">
        <f>VLOOKUP(B410,'Members Data'!$A$3:$F$365,4,FALSE)</f>
        <v>#N/A</v>
      </c>
      <c r="F410" s="3" t="str">
        <f t="shared" si="6"/>
        <v/>
      </c>
      <c r="G410" s="17"/>
      <c r="H410" s="17"/>
      <c r="I410" s="17"/>
      <c r="J410" s="17"/>
      <c r="K410" s="17"/>
      <c r="L410" s="17"/>
    </row>
    <row r="411" spans="1:12" x14ac:dyDescent="0.3">
      <c r="A411" s="46"/>
      <c r="B411" s="17"/>
      <c r="C411" s="17" t="e">
        <f>VLOOKUP(B411,'Members Data'!$A$3:$F$365,2,FALSE)</f>
        <v>#N/A</v>
      </c>
      <c r="D411" s="17" t="e">
        <f>VLOOKUP(B411,'Members Data'!$A$3:$F$365,3,FALSE)</f>
        <v>#N/A</v>
      </c>
      <c r="E411" s="17" t="e">
        <f>VLOOKUP(B411,'Members Data'!$A$3:$F$365,4,FALSE)</f>
        <v>#N/A</v>
      </c>
      <c r="F411" s="3" t="str">
        <f t="shared" si="6"/>
        <v/>
      </c>
      <c r="G411" s="17"/>
      <c r="H411" s="17"/>
      <c r="I411" s="17"/>
      <c r="J411" s="17"/>
      <c r="K411" s="17"/>
      <c r="L411" s="17"/>
    </row>
    <row r="412" spans="1:12" x14ac:dyDescent="0.3">
      <c r="A412" s="46"/>
      <c r="B412" s="17"/>
      <c r="C412" s="17" t="e">
        <f>VLOOKUP(B412,'Members Data'!$A$3:$F$365,2,FALSE)</f>
        <v>#N/A</v>
      </c>
      <c r="D412" s="17" t="e">
        <f>VLOOKUP(B412,'Members Data'!$A$3:$F$365,3,FALSE)</f>
        <v>#N/A</v>
      </c>
      <c r="E412" s="17" t="e">
        <f>VLOOKUP(B412,'Members Data'!$A$3:$F$365,4,FALSE)</f>
        <v>#N/A</v>
      </c>
      <c r="F412" s="3" t="str">
        <f t="shared" si="6"/>
        <v/>
      </c>
      <c r="G412" s="17"/>
      <c r="H412" s="17"/>
      <c r="I412" s="17"/>
      <c r="J412" s="17"/>
      <c r="K412" s="17"/>
      <c r="L412" s="17"/>
    </row>
    <row r="413" spans="1:12" x14ac:dyDescent="0.3">
      <c r="A413" s="46"/>
      <c r="B413" s="17"/>
      <c r="C413" s="17" t="e">
        <f>VLOOKUP(B413,'Members Data'!$A$3:$F$365,2,FALSE)</f>
        <v>#N/A</v>
      </c>
      <c r="D413" s="17" t="e">
        <f>VLOOKUP(B413,'Members Data'!$A$3:$F$365,3,FALSE)</f>
        <v>#N/A</v>
      </c>
      <c r="E413" s="17" t="e">
        <f>VLOOKUP(B413,'Members Data'!$A$3:$F$365,4,FALSE)</f>
        <v>#N/A</v>
      </c>
      <c r="F413" s="3" t="str">
        <f t="shared" si="6"/>
        <v/>
      </c>
      <c r="G413" s="17"/>
      <c r="H413" s="17"/>
      <c r="I413" s="17"/>
      <c r="J413" s="17"/>
      <c r="K413" s="17"/>
      <c r="L413" s="17"/>
    </row>
    <row r="414" spans="1:12" x14ac:dyDescent="0.3">
      <c r="A414" s="46"/>
      <c r="B414" s="17"/>
      <c r="C414" s="17" t="e">
        <f>VLOOKUP(B414,'Members Data'!$A$3:$F$365,2,FALSE)</f>
        <v>#N/A</v>
      </c>
      <c r="D414" s="17" t="e">
        <f>VLOOKUP(B414,'Members Data'!$A$3:$F$365,3,FALSE)</f>
        <v>#N/A</v>
      </c>
      <c r="E414" s="17" t="e">
        <f>VLOOKUP(B414,'Members Data'!$A$3:$F$365,4,FALSE)</f>
        <v>#N/A</v>
      </c>
      <c r="F414" s="3" t="str">
        <f t="shared" si="6"/>
        <v/>
      </c>
      <c r="G414" s="17"/>
      <c r="H414" s="17"/>
      <c r="I414" s="17"/>
      <c r="J414" s="17"/>
      <c r="K414" s="17"/>
      <c r="L414" s="17"/>
    </row>
    <row r="415" spans="1:12" x14ac:dyDescent="0.3">
      <c r="A415" s="46"/>
      <c r="B415" s="17"/>
      <c r="C415" s="17" t="e">
        <f>VLOOKUP(B415,'Members Data'!$A$3:$F$365,2,FALSE)</f>
        <v>#N/A</v>
      </c>
      <c r="D415" s="17" t="e">
        <f>VLOOKUP(B415,'Members Data'!$A$3:$F$365,3,FALSE)</f>
        <v>#N/A</v>
      </c>
      <c r="E415" s="17" t="e">
        <f>VLOOKUP(B415,'Members Data'!$A$3:$F$365,4,FALSE)</f>
        <v>#N/A</v>
      </c>
      <c r="F415" s="3" t="str">
        <f t="shared" si="6"/>
        <v/>
      </c>
      <c r="G415" s="17"/>
      <c r="H415" s="17"/>
      <c r="I415" s="17"/>
      <c r="J415" s="17"/>
      <c r="K415" s="17"/>
      <c r="L415" s="17"/>
    </row>
    <row r="416" spans="1:12" x14ac:dyDescent="0.3">
      <c r="A416" s="46"/>
      <c r="B416" s="17"/>
      <c r="C416" s="17" t="e">
        <f>VLOOKUP(B416,'Members Data'!$A$3:$F$365,2,FALSE)</f>
        <v>#N/A</v>
      </c>
      <c r="D416" s="17" t="e">
        <f>VLOOKUP(B416,'Members Data'!$A$3:$F$365,3,FALSE)</f>
        <v>#N/A</v>
      </c>
      <c r="E416" s="17" t="e">
        <f>VLOOKUP(B416,'Members Data'!$A$3:$F$365,4,FALSE)</f>
        <v>#N/A</v>
      </c>
      <c r="F416" s="3" t="str">
        <f t="shared" si="6"/>
        <v/>
      </c>
      <c r="G416" s="17"/>
      <c r="H416" s="17"/>
      <c r="I416" s="17"/>
      <c r="J416" s="17"/>
      <c r="K416" s="17"/>
      <c r="L416" s="17"/>
    </row>
    <row r="417" spans="1:12" x14ac:dyDescent="0.3">
      <c r="A417" s="46"/>
      <c r="B417" s="17"/>
      <c r="C417" s="17" t="e">
        <f>VLOOKUP(B417,'Members Data'!$A$3:$F$365,2,FALSE)</f>
        <v>#N/A</v>
      </c>
      <c r="D417" s="17" t="e">
        <f>VLOOKUP(B417,'Members Data'!$A$3:$F$365,3,FALSE)</f>
        <v>#N/A</v>
      </c>
      <c r="E417" s="17" t="e">
        <f>VLOOKUP(B417,'Members Data'!$A$3:$F$365,4,FALSE)</f>
        <v>#N/A</v>
      </c>
      <c r="F417" s="3" t="str">
        <f t="shared" si="6"/>
        <v/>
      </c>
      <c r="G417" s="17"/>
      <c r="H417" s="17"/>
      <c r="I417" s="17"/>
      <c r="J417" s="17"/>
      <c r="K417" s="17"/>
      <c r="L417" s="17"/>
    </row>
    <row r="418" spans="1:12" x14ac:dyDescent="0.3">
      <c r="A418" s="46"/>
      <c r="B418" s="17"/>
      <c r="C418" s="17" t="e">
        <f>VLOOKUP(B418,'Members Data'!$A$3:$F$365,2,FALSE)</f>
        <v>#N/A</v>
      </c>
      <c r="D418" s="17" t="e">
        <f>VLOOKUP(B418,'Members Data'!$A$3:$F$365,3,FALSE)</f>
        <v>#N/A</v>
      </c>
      <c r="E418" s="17" t="e">
        <f>VLOOKUP(B418,'Members Data'!$A$3:$F$365,4,FALSE)</f>
        <v>#N/A</v>
      </c>
      <c r="F418" s="3" t="str">
        <f t="shared" si="6"/>
        <v/>
      </c>
      <c r="G418" s="17"/>
      <c r="H418" s="17"/>
      <c r="I418" s="17"/>
      <c r="J418" s="17"/>
      <c r="K418" s="17"/>
      <c r="L418" s="17"/>
    </row>
    <row r="419" spans="1:12" x14ac:dyDescent="0.3">
      <c r="A419" s="46"/>
      <c r="B419" s="17"/>
      <c r="C419" s="17" t="e">
        <f>VLOOKUP(B419,'Members Data'!$A$3:$F$365,2,FALSE)</f>
        <v>#N/A</v>
      </c>
      <c r="D419" s="17" t="e">
        <f>VLOOKUP(B419,'Members Data'!$A$3:$F$365,3,FALSE)</f>
        <v>#N/A</v>
      </c>
      <c r="E419" s="17" t="e">
        <f>VLOOKUP(B419,'Members Data'!$A$3:$F$365,4,FALSE)</f>
        <v>#N/A</v>
      </c>
      <c r="F419" s="3" t="str">
        <f t="shared" si="6"/>
        <v/>
      </c>
      <c r="G419" s="17"/>
      <c r="H419" s="17"/>
      <c r="I419" s="17"/>
      <c r="J419" s="17"/>
      <c r="K419" s="17"/>
      <c r="L419" s="17"/>
    </row>
    <row r="420" spans="1:12" x14ac:dyDescent="0.3">
      <c r="A420" s="46"/>
      <c r="B420" s="17"/>
      <c r="C420" s="17" t="e">
        <f>VLOOKUP(B420,'Members Data'!$A$3:$F$365,2,FALSE)</f>
        <v>#N/A</v>
      </c>
      <c r="D420" s="17" t="e">
        <f>VLOOKUP(B420,'Members Data'!$A$3:$F$365,3,FALSE)</f>
        <v>#N/A</v>
      </c>
      <c r="E420" s="17" t="e">
        <f>VLOOKUP(B420,'Members Data'!$A$3:$F$365,4,FALSE)</f>
        <v>#N/A</v>
      </c>
      <c r="F420" s="3" t="str">
        <f t="shared" si="6"/>
        <v/>
      </c>
      <c r="G420" s="17"/>
      <c r="H420" s="17"/>
      <c r="I420" s="17"/>
      <c r="J420" s="17"/>
      <c r="K420" s="17"/>
      <c r="L420" s="17"/>
    </row>
    <row r="421" spans="1:12" x14ac:dyDescent="0.3">
      <c r="A421" s="46"/>
      <c r="B421" s="17"/>
      <c r="C421" s="17" t="e">
        <f>VLOOKUP(B421,'Members Data'!$A$3:$F$365,2,FALSE)</f>
        <v>#N/A</v>
      </c>
      <c r="D421" s="17" t="e">
        <f>VLOOKUP(B421,'Members Data'!$A$3:$F$365,3,FALSE)</f>
        <v>#N/A</v>
      </c>
      <c r="E421" s="17" t="e">
        <f>VLOOKUP(B421,'Members Data'!$A$3:$F$365,4,FALSE)</f>
        <v>#N/A</v>
      </c>
      <c r="F421" s="3" t="str">
        <f t="shared" si="6"/>
        <v/>
      </c>
      <c r="G421" s="17"/>
      <c r="H421" s="17"/>
      <c r="I421" s="17"/>
      <c r="J421" s="17"/>
      <c r="K421" s="17"/>
      <c r="L421" s="17"/>
    </row>
    <row r="422" spans="1:12" x14ac:dyDescent="0.3">
      <c r="A422" s="46"/>
      <c r="B422" s="17"/>
      <c r="C422" s="17" t="e">
        <f>VLOOKUP(B422,'Members Data'!$A$3:$F$365,2,FALSE)</f>
        <v>#N/A</v>
      </c>
      <c r="D422" s="17" t="e">
        <f>VLOOKUP(B422,'Members Data'!$A$3:$F$365,3,FALSE)</f>
        <v>#N/A</v>
      </c>
      <c r="E422" s="17" t="e">
        <f>VLOOKUP(B422,'Members Data'!$A$3:$F$365,4,FALSE)</f>
        <v>#N/A</v>
      </c>
      <c r="F422" s="3" t="str">
        <f t="shared" si="6"/>
        <v/>
      </c>
      <c r="G422" s="17"/>
      <c r="H422" s="17"/>
      <c r="I422" s="17"/>
      <c r="J422" s="17"/>
      <c r="K422" s="17"/>
      <c r="L422" s="17"/>
    </row>
    <row r="423" spans="1:12" x14ac:dyDescent="0.3">
      <c r="A423" s="46"/>
      <c r="B423" s="17"/>
      <c r="C423" s="17" t="e">
        <f>VLOOKUP(B423,'Members Data'!$A$3:$F$365,2,FALSE)</f>
        <v>#N/A</v>
      </c>
      <c r="D423" s="17" t="e">
        <f>VLOOKUP(B423,'Members Data'!$A$3:$F$365,3,FALSE)</f>
        <v>#N/A</v>
      </c>
      <c r="E423" s="17" t="e">
        <f>VLOOKUP(B423,'Members Data'!$A$3:$F$365,4,FALSE)</f>
        <v>#N/A</v>
      </c>
      <c r="F423" s="3" t="str">
        <f t="shared" si="6"/>
        <v/>
      </c>
      <c r="G423" s="17"/>
      <c r="H423" s="17"/>
      <c r="I423" s="17"/>
      <c r="J423" s="17"/>
      <c r="K423" s="17"/>
      <c r="L423" s="17"/>
    </row>
    <row r="424" spans="1:12" x14ac:dyDescent="0.3">
      <c r="A424" s="46"/>
      <c r="B424" s="17"/>
      <c r="C424" s="17" t="e">
        <f>VLOOKUP(B424,'Members Data'!$A$3:$F$365,2,FALSE)</f>
        <v>#N/A</v>
      </c>
      <c r="D424" s="17" t="e">
        <f>VLOOKUP(B424,'Members Data'!$A$3:$F$365,3,FALSE)</f>
        <v>#N/A</v>
      </c>
      <c r="E424" s="17" t="e">
        <f>VLOOKUP(B424,'Members Data'!$A$3:$F$365,4,FALSE)</f>
        <v>#N/A</v>
      </c>
      <c r="F424" s="3" t="str">
        <f t="shared" si="6"/>
        <v/>
      </c>
      <c r="G424" s="17"/>
      <c r="H424" s="17"/>
      <c r="I424" s="17"/>
      <c r="J424" s="17"/>
      <c r="K424" s="17"/>
      <c r="L424" s="17"/>
    </row>
    <row r="425" spans="1:12" x14ac:dyDescent="0.3">
      <c r="F425" s="3" t="str">
        <f t="shared" si="6"/>
        <v/>
      </c>
    </row>
    <row r="426" spans="1:12" x14ac:dyDescent="0.3">
      <c r="A426" s="46" t="s">
        <v>80</v>
      </c>
      <c r="B426" s="17" t="s">
        <v>365</v>
      </c>
      <c r="C426" s="17" t="str">
        <f>VLOOKUP(B426,'Members Data'!$A$3:$F$365,2,FALSE)</f>
        <v>Bestsie Neale</v>
      </c>
      <c r="D426" s="17">
        <f>VLOOKUP(B426,'Members Data'!$A$3:$F$365,3,FALSE)</f>
        <v>80</v>
      </c>
      <c r="E426" s="17" t="str">
        <f>VLOOKUP(B426,'Members Data'!$A$3:$F$365,4,FALSE)</f>
        <v>Dowlesbrook Black Jack</v>
      </c>
      <c r="F426" s="3" t="str">
        <f t="shared" si="6"/>
        <v>I</v>
      </c>
      <c r="G426" s="17">
        <v>7</v>
      </c>
      <c r="H426" s="17">
        <v>3</v>
      </c>
      <c r="I426" s="17"/>
      <c r="J426" s="17"/>
      <c r="K426" s="17"/>
      <c r="L426" s="17"/>
    </row>
    <row r="427" spans="1:12" x14ac:dyDescent="0.3">
      <c r="A427" s="46"/>
      <c r="B427" s="17" t="s">
        <v>499</v>
      </c>
      <c r="C427" s="17" t="str">
        <f>VLOOKUP(B427,'Members Data'!$A$3:$F$365,2,FALSE)</f>
        <v>Anya Lee</v>
      </c>
      <c r="D427" s="17">
        <f>VLOOKUP(B427,'Members Data'!$A$3:$F$365,3,FALSE)</f>
        <v>115</v>
      </c>
      <c r="E427" s="17" t="str">
        <f>VLOOKUP(B427,'Members Data'!$A$3:$F$365,4,FALSE)</f>
        <v>The Travelling Man</v>
      </c>
      <c r="F427" s="3" t="str">
        <f t="shared" si="6"/>
        <v>I</v>
      </c>
      <c r="G427" s="17">
        <v>6</v>
      </c>
      <c r="H427" s="17">
        <v>6</v>
      </c>
      <c r="I427" s="17"/>
      <c r="J427" s="17"/>
      <c r="K427" s="17">
        <v>10</v>
      </c>
      <c r="L427" s="17"/>
    </row>
    <row r="428" spans="1:12" x14ac:dyDescent="0.3">
      <c r="A428" s="46"/>
      <c r="B428" s="17" t="s">
        <v>475</v>
      </c>
      <c r="C428" s="17" t="str">
        <f>VLOOKUP(B428,'Members Data'!$A$3:$F$365,2,FALSE)</f>
        <v>Miley Horsfall</v>
      </c>
      <c r="D428" s="17">
        <f>VLOOKUP(B428,'Members Data'!$A$3:$F$365,3,FALSE)</f>
        <v>109</v>
      </c>
      <c r="E428" s="17" t="str">
        <f>VLOOKUP(B428,'Members Data'!$A$3:$F$365,4,FALSE)</f>
        <v>Penters Folksong</v>
      </c>
      <c r="F428" s="3" t="str">
        <f t="shared" si="6"/>
        <v>J</v>
      </c>
      <c r="G428" s="17">
        <v>5</v>
      </c>
      <c r="H428" s="17">
        <v>5</v>
      </c>
      <c r="I428" s="17">
        <v>5</v>
      </c>
      <c r="J428" s="17">
        <v>7</v>
      </c>
      <c r="K428" s="17">
        <v>14</v>
      </c>
      <c r="L428" s="17"/>
    </row>
    <row r="429" spans="1:12" x14ac:dyDescent="0.3">
      <c r="A429" s="46"/>
      <c r="B429" s="17" t="s">
        <v>437</v>
      </c>
      <c r="C429" s="17" t="str">
        <f>VLOOKUP(B429,'Members Data'!$A$3:$F$365,2,FALSE)</f>
        <v>Chloe Wiggins</v>
      </c>
      <c r="D429" s="17">
        <f>VLOOKUP(B429,'Members Data'!$A$3:$F$365,3,FALSE)</f>
        <v>98</v>
      </c>
      <c r="E429" s="17" t="str">
        <f>VLOOKUP(B429,'Members Data'!$A$3:$F$365,4,FALSE)</f>
        <v>Honddu Chequers</v>
      </c>
      <c r="F429" s="3" t="str">
        <f t="shared" si="6"/>
        <v>I</v>
      </c>
      <c r="G429" s="17">
        <v>4</v>
      </c>
      <c r="H429" s="17"/>
      <c r="I429" s="17"/>
      <c r="J429" s="17"/>
      <c r="K429" s="17"/>
      <c r="L429" s="17"/>
    </row>
    <row r="430" spans="1:12" x14ac:dyDescent="0.3">
      <c r="A430" s="46"/>
      <c r="B430" s="17" t="s">
        <v>428</v>
      </c>
      <c r="C430" s="17" t="str">
        <f>VLOOKUP(B430,'Members Data'!$A$3:$F$365,2,FALSE)</f>
        <v>Mia Postlethwaite</v>
      </c>
      <c r="D430" s="17">
        <f>VLOOKUP(B430,'Members Data'!$A$3:$F$365,3,FALSE)</f>
        <v>96</v>
      </c>
      <c r="E430" s="17" t="str">
        <f>VLOOKUP(B430,'Members Data'!$A$3:$F$365,4,FALSE)</f>
        <v>Halliwell Golden Romance</v>
      </c>
      <c r="F430" s="3" t="str">
        <f t="shared" si="6"/>
        <v>J</v>
      </c>
      <c r="G430" s="17">
        <v>3</v>
      </c>
      <c r="H430" s="17"/>
      <c r="I430" s="17"/>
      <c r="J430" s="17"/>
      <c r="K430" s="17"/>
      <c r="L430" s="17"/>
    </row>
    <row r="431" spans="1:12" x14ac:dyDescent="0.3">
      <c r="A431" s="46"/>
      <c r="B431" s="17" t="s">
        <v>545</v>
      </c>
      <c r="C431" s="17" t="str">
        <f>VLOOKUP(B431,'Members Data'!$A$3:$F$365,2,FALSE)</f>
        <v>Emilia White</v>
      </c>
      <c r="D431" s="17">
        <f>VLOOKUP(B431,'Members Data'!$A$3:$F$365,3,FALSE)</f>
        <v>57</v>
      </c>
      <c r="E431" s="17" t="str">
        <f>VLOOKUP(B431,'Members Data'!$A$3:$F$365,4,FALSE)</f>
        <v>Faerietale Romance</v>
      </c>
      <c r="F431" s="3" t="str">
        <f t="shared" si="6"/>
        <v>J</v>
      </c>
      <c r="G431" s="17">
        <v>1</v>
      </c>
      <c r="H431" s="17"/>
      <c r="I431" s="17"/>
      <c r="J431" s="17"/>
      <c r="K431" s="17"/>
      <c r="L431" s="17"/>
    </row>
    <row r="432" spans="1:12" x14ac:dyDescent="0.3">
      <c r="A432" s="46"/>
      <c r="B432" s="17" t="s">
        <v>286</v>
      </c>
      <c r="C432" s="17" t="str">
        <f>VLOOKUP(B432,'Members Data'!$A$3:$F$365,2,FALSE)</f>
        <v>Poppy Roberts</v>
      </c>
      <c r="D432" s="17">
        <f>VLOOKUP(B432,'Members Data'!$A$3:$F$365,3,FALSE)</f>
        <v>55</v>
      </c>
      <c r="E432" s="17" t="str">
        <f>VLOOKUP(B432,'Members Data'!$A$3:$F$365,4,FALSE)</f>
        <v>Ballyhoo Bubbles</v>
      </c>
      <c r="F432" s="3" t="str">
        <f t="shared" si="6"/>
        <v>I</v>
      </c>
      <c r="G432" s="17"/>
      <c r="H432" s="17">
        <v>7</v>
      </c>
      <c r="I432" s="17"/>
      <c r="J432" s="17"/>
      <c r="K432" s="17"/>
      <c r="L432" s="17"/>
    </row>
    <row r="433" spans="1:12" x14ac:dyDescent="0.3">
      <c r="A433" s="46"/>
      <c r="B433" s="17" t="s">
        <v>378</v>
      </c>
      <c r="C433" s="17" t="str">
        <f>VLOOKUP(B433,'Members Data'!$A$3:$F$365,2,FALSE)</f>
        <v>Chloe Naylor</v>
      </c>
      <c r="D433" s="17">
        <f>VLOOKUP(B433,'Members Data'!$A$3:$F$365,3,FALSE)</f>
        <v>83</v>
      </c>
      <c r="E433" s="17" t="str">
        <f>VLOOKUP(B433,'Members Data'!$A$3:$F$365,4,FALSE)</f>
        <v>Corskeagh Buddy</v>
      </c>
      <c r="F433" s="3" t="str">
        <f t="shared" si="6"/>
        <v>I</v>
      </c>
      <c r="G433" s="17"/>
      <c r="H433" s="17">
        <v>4</v>
      </c>
      <c r="I433" s="17">
        <v>7</v>
      </c>
      <c r="J433" s="17">
        <v>6</v>
      </c>
      <c r="K433" s="17">
        <v>12</v>
      </c>
      <c r="L433" s="17"/>
    </row>
    <row r="434" spans="1:12" x14ac:dyDescent="0.3">
      <c r="A434" s="46"/>
      <c r="B434" s="17" t="s">
        <v>126</v>
      </c>
      <c r="C434" s="17" t="str">
        <f>VLOOKUP(B434,'Members Data'!$A$3:$F$365,2,FALSE)</f>
        <v>Annie Hopper</v>
      </c>
      <c r="D434" s="17">
        <f>VLOOKUP(B434,'Members Data'!$A$3:$F$365,3,FALSE)</f>
        <v>9</v>
      </c>
      <c r="E434" s="17" t="str">
        <f>VLOOKUP(B434,'Members Data'!$A$3:$F$365,4,FALSE)</f>
        <v>Renvarg Ruby Lou</v>
      </c>
      <c r="F434" s="3" t="str">
        <f t="shared" si="6"/>
        <v>I</v>
      </c>
      <c r="G434" s="17"/>
      <c r="H434" s="17">
        <v>2</v>
      </c>
      <c r="I434" s="17"/>
      <c r="J434" s="17"/>
      <c r="K434" s="17"/>
      <c r="L434" s="17"/>
    </row>
    <row r="435" spans="1:12" x14ac:dyDescent="0.3">
      <c r="A435" s="46"/>
      <c r="B435" s="17" t="s">
        <v>660</v>
      </c>
      <c r="C435" s="17" t="str">
        <f>VLOOKUP(B435,'Members Data'!$A$3:$F$365,2,FALSE)</f>
        <v>Elsie Woodrow</v>
      </c>
      <c r="D435" s="17">
        <f>VLOOKUP(B435,'Members Data'!$A$3:$F$365,3,FALSE)</f>
        <v>147</v>
      </c>
      <c r="E435" s="17" t="str">
        <f>VLOOKUP(B435,'Members Data'!$A$3:$F$365,4,FALSE)</f>
        <v>Ghleoiteoigin Lady</v>
      </c>
      <c r="F435" s="3" t="str">
        <f t="shared" si="6"/>
        <v>I</v>
      </c>
      <c r="G435" s="17"/>
      <c r="H435" s="17"/>
      <c r="I435" s="17">
        <v>6</v>
      </c>
      <c r="J435" s="17"/>
      <c r="K435" s="17"/>
      <c r="L435" s="17"/>
    </row>
    <row r="436" spans="1:12" x14ac:dyDescent="0.3">
      <c r="A436" s="46"/>
      <c r="B436" s="17"/>
      <c r="C436" s="17" t="e">
        <f>VLOOKUP(B436,'Members Data'!$A$3:$F$365,2,FALSE)</f>
        <v>#N/A</v>
      </c>
      <c r="D436" s="17" t="e">
        <f>VLOOKUP(B436,'Members Data'!$A$3:$F$365,3,FALSE)</f>
        <v>#N/A</v>
      </c>
      <c r="E436" s="17" t="e">
        <f>VLOOKUP(B436,'Members Data'!$A$3:$F$365,4,FALSE)</f>
        <v>#N/A</v>
      </c>
      <c r="F436" s="3" t="str">
        <f t="shared" si="6"/>
        <v/>
      </c>
      <c r="G436" s="17"/>
      <c r="H436" s="17"/>
      <c r="I436" s="17"/>
      <c r="J436" s="17"/>
      <c r="K436" s="17"/>
      <c r="L436" s="17"/>
    </row>
    <row r="437" spans="1:12" x14ac:dyDescent="0.3">
      <c r="A437" s="46"/>
      <c r="B437" s="17"/>
      <c r="C437" s="17" t="e">
        <f>VLOOKUP(B437,'Members Data'!$A$3:$F$365,2,FALSE)</f>
        <v>#N/A</v>
      </c>
      <c r="D437" s="17" t="e">
        <f>VLOOKUP(B437,'Members Data'!$A$3:$F$365,3,FALSE)</f>
        <v>#N/A</v>
      </c>
      <c r="E437" s="17" t="e">
        <f>VLOOKUP(B437,'Members Data'!$A$3:$F$365,4,FALSE)</f>
        <v>#N/A</v>
      </c>
      <c r="F437" s="3" t="str">
        <f t="shared" si="6"/>
        <v/>
      </c>
      <c r="G437" s="17"/>
      <c r="H437" s="17"/>
      <c r="I437" s="17"/>
      <c r="J437" s="17"/>
      <c r="K437" s="17"/>
      <c r="L437" s="17"/>
    </row>
    <row r="438" spans="1:12" x14ac:dyDescent="0.3">
      <c r="A438" s="46"/>
      <c r="B438" s="17"/>
      <c r="C438" s="17" t="e">
        <f>VLOOKUP(B438,'Members Data'!$A$3:$F$365,2,FALSE)</f>
        <v>#N/A</v>
      </c>
      <c r="D438" s="17" t="e">
        <f>VLOOKUP(B438,'Members Data'!$A$3:$F$365,3,FALSE)</f>
        <v>#N/A</v>
      </c>
      <c r="E438" s="17" t="e">
        <f>VLOOKUP(B438,'Members Data'!$A$3:$F$365,4,FALSE)</f>
        <v>#N/A</v>
      </c>
      <c r="F438" s="3" t="str">
        <f t="shared" si="6"/>
        <v/>
      </c>
      <c r="G438" s="17"/>
      <c r="H438" s="17"/>
      <c r="I438" s="17"/>
      <c r="J438" s="17"/>
      <c r="K438" s="17"/>
      <c r="L438" s="17"/>
    </row>
    <row r="439" spans="1:12" x14ac:dyDescent="0.3">
      <c r="A439" s="46"/>
      <c r="B439" s="17"/>
      <c r="C439" s="17" t="e">
        <f>VLOOKUP(B439,'Members Data'!$A$3:$F$365,2,FALSE)</f>
        <v>#N/A</v>
      </c>
      <c r="D439" s="17" t="e">
        <f>VLOOKUP(B439,'Members Data'!$A$3:$F$365,3,FALSE)</f>
        <v>#N/A</v>
      </c>
      <c r="E439" s="17" t="e">
        <f>VLOOKUP(B439,'Members Data'!$A$3:$F$365,4,FALSE)</f>
        <v>#N/A</v>
      </c>
      <c r="F439" s="3" t="str">
        <f t="shared" si="6"/>
        <v/>
      </c>
      <c r="G439" s="17"/>
      <c r="H439" s="17"/>
      <c r="I439" s="17"/>
      <c r="J439" s="17"/>
      <c r="K439" s="17"/>
      <c r="L439" s="17"/>
    </row>
    <row r="440" spans="1:12" x14ac:dyDescent="0.3">
      <c r="A440" s="46"/>
      <c r="B440" s="17"/>
      <c r="C440" s="17" t="e">
        <f>VLOOKUP(B440,'Members Data'!$A$3:$F$365,2,FALSE)</f>
        <v>#N/A</v>
      </c>
      <c r="D440" s="17" t="e">
        <f>VLOOKUP(B440,'Members Data'!$A$3:$F$365,3,FALSE)</f>
        <v>#N/A</v>
      </c>
      <c r="E440" s="17" t="e">
        <f>VLOOKUP(B440,'Members Data'!$A$3:$F$365,4,FALSE)</f>
        <v>#N/A</v>
      </c>
      <c r="F440" s="3" t="str">
        <f t="shared" si="6"/>
        <v/>
      </c>
      <c r="G440" s="17"/>
      <c r="H440" s="17"/>
      <c r="I440" s="17"/>
      <c r="J440" s="17"/>
      <c r="K440" s="17"/>
      <c r="L440" s="17"/>
    </row>
    <row r="441" spans="1:12" x14ac:dyDescent="0.3">
      <c r="A441" s="46"/>
      <c r="B441" s="17"/>
      <c r="C441" s="17" t="e">
        <f>VLOOKUP(B441,'Members Data'!$A$3:$F$365,2,FALSE)</f>
        <v>#N/A</v>
      </c>
      <c r="D441" s="17" t="e">
        <f>VLOOKUP(B441,'Members Data'!$A$3:$F$365,3,FALSE)</f>
        <v>#N/A</v>
      </c>
      <c r="E441" s="17" t="e">
        <f>VLOOKUP(B441,'Members Data'!$A$3:$F$365,4,FALSE)</f>
        <v>#N/A</v>
      </c>
      <c r="F441" s="3" t="str">
        <f t="shared" si="6"/>
        <v/>
      </c>
      <c r="G441" s="17"/>
      <c r="H441" s="17"/>
      <c r="I441" s="17"/>
      <c r="J441" s="17"/>
      <c r="K441" s="17"/>
      <c r="L441" s="17"/>
    </row>
    <row r="442" spans="1:12" x14ac:dyDescent="0.3">
      <c r="A442" s="46"/>
      <c r="B442" s="17"/>
      <c r="C442" s="17" t="e">
        <f>VLOOKUP(B442,'Members Data'!$A$3:$F$365,2,FALSE)</f>
        <v>#N/A</v>
      </c>
      <c r="D442" s="17" t="e">
        <f>VLOOKUP(B442,'Members Data'!$A$3:$F$365,3,FALSE)</f>
        <v>#N/A</v>
      </c>
      <c r="E442" s="17" t="e">
        <f>VLOOKUP(B442,'Members Data'!$A$3:$F$365,4,FALSE)</f>
        <v>#N/A</v>
      </c>
      <c r="F442" s="3" t="str">
        <f t="shared" si="6"/>
        <v/>
      </c>
      <c r="G442" s="17"/>
      <c r="H442" s="17"/>
      <c r="I442" s="17"/>
      <c r="J442" s="17"/>
      <c r="K442" s="17"/>
      <c r="L442" s="17"/>
    </row>
    <row r="443" spans="1:12" x14ac:dyDescent="0.3">
      <c r="A443" s="46"/>
      <c r="B443" s="17"/>
      <c r="C443" s="17" t="e">
        <f>VLOOKUP(B443,'Members Data'!$A$3:$F$365,2,FALSE)</f>
        <v>#N/A</v>
      </c>
      <c r="D443" s="17" t="e">
        <f>VLOOKUP(B443,'Members Data'!$A$3:$F$365,3,FALSE)</f>
        <v>#N/A</v>
      </c>
      <c r="E443" s="17" t="e">
        <f>VLOOKUP(B443,'Members Data'!$A$3:$F$365,4,FALSE)</f>
        <v>#N/A</v>
      </c>
      <c r="F443" s="3" t="str">
        <f t="shared" si="6"/>
        <v/>
      </c>
      <c r="G443" s="17"/>
      <c r="H443" s="17"/>
      <c r="I443" s="17"/>
      <c r="J443" s="17"/>
      <c r="K443" s="17"/>
      <c r="L443" s="17"/>
    </row>
    <row r="444" spans="1:12" x14ac:dyDescent="0.3">
      <c r="A444" s="46"/>
      <c r="B444" s="17"/>
      <c r="C444" s="17" t="e">
        <f>VLOOKUP(B444,'Members Data'!$A$3:$F$365,2,FALSE)</f>
        <v>#N/A</v>
      </c>
      <c r="D444" s="17" t="e">
        <f>VLOOKUP(B444,'Members Data'!$A$3:$F$365,3,FALSE)</f>
        <v>#N/A</v>
      </c>
      <c r="E444" s="17" t="e">
        <f>VLOOKUP(B444,'Members Data'!$A$3:$F$365,4,FALSE)</f>
        <v>#N/A</v>
      </c>
      <c r="F444" s="3" t="str">
        <f t="shared" si="6"/>
        <v/>
      </c>
      <c r="G444" s="17"/>
      <c r="H444" s="17"/>
      <c r="I444" s="17"/>
      <c r="J444" s="17"/>
      <c r="K444" s="17"/>
      <c r="L444" s="17"/>
    </row>
    <row r="445" spans="1:12" x14ac:dyDescent="0.3">
      <c r="A445" s="46"/>
      <c r="B445" s="17"/>
      <c r="C445" s="17" t="e">
        <f>VLOOKUP(B445,'Members Data'!$A$3:$F$365,2,FALSE)</f>
        <v>#N/A</v>
      </c>
      <c r="D445" s="17" t="e">
        <f>VLOOKUP(B445,'Members Data'!$A$3:$F$365,3,FALSE)</f>
        <v>#N/A</v>
      </c>
      <c r="E445" s="17" t="e">
        <f>VLOOKUP(B445,'Members Data'!$A$3:$F$365,4,FALSE)</f>
        <v>#N/A</v>
      </c>
      <c r="F445" s="3" t="str">
        <f t="shared" si="6"/>
        <v/>
      </c>
      <c r="G445" s="17"/>
      <c r="H445" s="17"/>
      <c r="I445" s="17"/>
      <c r="J445" s="17"/>
      <c r="K445" s="17"/>
      <c r="L445" s="17"/>
    </row>
    <row r="446" spans="1:12" x14ac:dyDescent="0.3">
      <c r="A446" s="46"/>
      <c r="B446" s="17"/>
      <c r="C446" s="17" t="e">
        <f>VLOOKUP(B446,'Members Data'!$A$3:$F$365,2,FALSE)</f>
        <v>#N/A</v>
      </c>
      <c r="D446" s="17" t="e">
        <f>VLOOKUP(B446,'Members Data'!$A$3:$F$365,3,FALSE)</f>
        <v>#N/A</v>
      </c>
      <c r="E446" s="17" t="e">
        <f>VLOOKUP(B446,'Members Data'!$A$3:$F$365,4,FALSE)</f>
        <v>#N/A</v>
      </c>
      <c r="F446" s="3" t="str">
        <f t="shared" si="6"/>
        <v/>
      </c>
      <c r="G446" s="17"/>
      <c r="H446" s="17"/>
      <c r="I446" s="17"/>
      <c r="J446" s="17"/>
      <c r="K446" s="17"/>
      <c r="L446" s="17"/>
    </row>
    <row r="447" spans="1:12" x14ac:dyDescent="0.3">
      <c r="F447" s="3" t="str">
        <f t="shared" si="6"/>
        <v/>
      </c>
    </row>
    <row r="448" spans="1:12" x14ac:dyDescent="0.3">
      <c r="A448" s="46"/>
      <c r="B448" s="17"/>
      <c r="C448" s="17" t="e">
        <f>VLOOKUP(B448,'Members Data'!$A$3:$F$365,2,FALSE)</f>
        <v>#N/A</v>
      </c>
      <c r="D448" s="17" t="e">
        <f>VLOOKUP(B448,'Members Data'!$A$3:$F$365,3,FALSE)</f>
        <v>#N/A</v>
      </c>
      <c r="E448" s="17" t="e">
        <f>VLOOKUP(B448,'Members Data'!$A$3:$F$365,4,FALSE)</f>
        <v>#N/A</v>
      </c>
      <c r="F448" s="3" t="str">
        <f t="shared" si="6"/>
        <v/>
      </c>
      <c r="G448" s="17"/>
      <c r="H448" s="17"/>
      <c r="I448" s="17"/>
      <c r="J448" s="17"/>
      <c r="K448" s="17"/>
      <c r="L448" s="17"/>
    </row>
    <row r="449" spans="1:12" x14ac:dyDescent="0.3">
      <c r="A449" s="46"/>
      <c r="B449" s="17"/>
      <c r="C449" s="17"/>
      <c r="D449" s="17"/>
      <c r="E449" s="17" t="e">
        <f>VLOOKUP(B449,'Members Data'!$A$3:$F$365,4,FALSE)</f>
        <v>#N/A</v>
      </c>
      <c r="F449" s="3" t="str">
        <f t="shared" si="6"/>
        <v/>
      </c>
      <c r="G449" s="17"/>
      <c r="H449" s="17"/>
      <c r="I449" s="17"/>
      <c r="J449" s="17"/>
      <c r="K449" s="17"/>
      <c r="L449" s="17"/>
    </row>
    <row r="450" spans="1:12" x14ac:dyDescent="0.3">
      <c r="A450" s="46"/>
      <c r="B450" s="17"/>
      <c r="C450" s="17" t="e">
        <f>VLOOKUP(B450,'Members Data'!$A$3:$F$365,2,FALSE)</f>
        <v>#N/A</v>
      </c>
      <c r="D450" s="17" t="e">
        <f>VLOOKUP(B450,'Members Data'!$A$3:$F$365,3,FALSE)</f>
        <v>#N/A</v>
      </c>
      <c r="E450" s="17" t="e">
        <f>VLOOKUP(B450,'Members Data'!$A$3:$F$365,4,FALSE)</f>
        <v>#N/A</v>
      </c>
      <c r="F450" s="3" t="str">
        <f t="shared" si="6"/>
        <v/>
      </c>
      <c r="G450" s="17"/>
      <c r="H450" s="17"/>
      <c r="I450" s="17"/>
      <c r="J450" s="17"/>
      <c r="K450" s="17"/>
      <c r="L450" s="17"/>
    </row>
    <row r="451" spans="1:12" x14ac:dyDescent="0.3">
      <c r="A451" s="46"/>
      <c r="B451" s="17"/>
      <c r="C451" s="17" t="e">
        <f>VLOOKUP(B451,'Members Data'!$A$3:$F$365,2,FALSE)</f>
        <v>#N/A</v>
      </c>
      <c r="D451" s="17" t="e">
        <f>VLOOKUP(B451,'Members Data'!$A$3:$F$365,3,FALSE)</f>
        <v>#N/A</v>
      </c>
      <c r="E451" s="17" t="e">
        <f>VLOOKUP(B451,'Members Data'!$A$3:$F$365,4,FALSE)</f>
        <v>#N/A</v>
      </c>
      <c r="F451" s="3" t="str">
        <f t="shared" si="6"/>
        <v/>
      </c>
      <c r="G451" s="17"/>
      <c r="H451" s="17"/>
      <c r="I451" s="17"/>
      <c r="J451" s="17"/>
      <c r="K451" s="17"/>
      <c r="L451" s="17"/>
    </row>
    <row r="452" spans="1:12" x14ac:dyDescent="0.3">
      <c r="A452" s="46"/>
      <c r="B452" s="17"/>
      <c r="C452" s="17"/>
      <c r="D452" s="17"/>
      <c r="E452" s="17"/>
      <c r="F452" s="3" t="str">
        <f t="shared" si="6"/>
        <v/>
      </c>
      <c r="G452" s="17"/>
      <c r="H452" s="17"/>
      <c r="I452" s="17"/>
      <c r="J452" s="17"/>
      <c r="K452" s="17"/>
      <c r="L452" s="17"/>
    </row>
    <row r="453" spans="1:12" x14ac:dyDescent="0.3">
      <c r="A453" s="46"/>
      <c r="B453" s="17"/>
      <c r="C453" s="17" t="e">
        <f>VLOOKUP(B453,'Members Data'!$A$3:$F$365,2,FALSE)</f>
        <v>#N/A</v>
      </c>
      <c r="D453" s="17" t="e">
        <f>VLOOKUP(B453,'Members Data'!$A$3:$F$365,3,FALSE)</f>
        <v>#N/A</v>
      </c>
      <c r="E453" s="17" t="e">
        <f>VLOOKUP(B453,'Members Data'!$A$3:$F$365,4,FALSE)</f>
        <v>#N/A</v>
      </c>
      <c r="F453" s="3" t="str">
        <f t="shared" ref="F453:F468" si="7">LEFT(B453,1)</f>
        <v/>
      </c>
      <c r="G453" s="17"/>
      <c r="H453" s="17"/>
      <c r="I453" s="17"/>
      <c r="J453" s="17"/>
      <c r="K453" s="17"/>
      <c r="L453" s="17"/>
    </row>
    <row r="454" spans="1:12" x14ac:dyDescent="0.3">
      <c r="A454" s="46"/>
      <c r="B454" s="17"/>
      <c r="C454" s="17" t="e">
        <f>VLOOKUP(B454,'Members Data'!$A$3:$F$365,2,FALSE)</f>
        <v>#N/A</v>
      </c>
      <c r="D454" s="17" t="e">
        <f>VLOOKUP(B454,'Members Data'!$A$3:$F$365,3,FALSE)</f>
        <v>#N/A</v>
      </c>
      <c r="E454" s="17" t="e">
        <f>VLOOKUP(B454,'Members Data'!$A$3:$F$365,4,FALSE)</f>
        <v>#N/A</v>
      </c>
      <c r="F454" s="3" t="str">
        <f t="shared" si="7"/>
        <v/>
      </c>
      <c r="G454" s="17"/>
      <c r="H454" s="17"/>
      <c r="I454" s="17"/>
      <c r="J454" s="17"/>
      <c r="K454" s="17"/>
      <c r="L454" s="17"/>
    </row>
    <row r="455" spans="1:12" x14ac:dyDescent="0.3">
      <c r="A455" s="46"/>
      <c r="B455" s="17"/>
      <c r="C455" s="17" t="e">
        <f>VLOOKUP(B455,'Members Data'!$A$3:$F$365,2,FALSE)</f>
        <v>#N/A</v>
      </c>
      <c r="D455" s="17" t="e">
        <f>VLOOKUP(B455,'Members Data'!$A$3:$F$365,3,FALSE)</f>
        <v>#N/A</v>
      </c>
      <c r="E455" s="17" t="e">
        <f>VLOOKUP(B455,'Members Data'!$A$3:$F$365,4,FALSE)</f>
        <v>#N/A</v>
      </c>
      <c r="F455" s="3" t="str">
        <f t="shared" si="7"/>
        <v/>
      </c>
      <c r="G455" s="17"/>
      <c r="H455" s="17"/>
      <c r="I455" s="17"/>
      <c r="J455" s="17"/>
      <c r="K455" s="17"/>
      <c r="L455" s="17"/>
    </row>
    <row r="456" spans="1:12" x14ac:dyDescent="0.3">
      <c r="A456" s="46"/>
      <c r="B456" s="17"/>
      <c r="C456" s="17" t="e">
        <f>VLOOKUP(B456,'Members Data'!$A$3:$F$365,2,FALSE)</f>
        <v>#N/A</v>
      </c>
      <c r="D456" s="17" t="e">
        <f>VLOOKUP(B456,'Members Data'!$A$3:$F$365,3,FALSE)</f>
        <v>#N/A</v>
      </c>
      <c r="E456" s="17" t="e">
        <f>VLOOKUP(B456,'Members Data'!$A$3:$F$365,4,FALSE)</f>
        <v>#N/A</v>
      </c>
      <c r="F456" s="3" t="str">
        <f t="shared" si="7"/>
        <v/>
      </c>
      <c r="G456" s="17"/>
      <c r="H456" s="17"/>
      <c r="I456" s="17"/>
      <c r="J456" s="17"/>
      <c r="K456" s="17"/>
      <c r="L456" s="17"/>
    </row>
    <row r="457" spans="1:12" x14ac:dyDescent="0.3">
      <c r="A457" s="46"/>
      <c r="B457" s="17"/>
      <c r="C457" s="17" t="e">
        <f>VLOOKUP(B457,'Members Data'!$A$3:$F$365,2,FALSE)</f>
        <v>#N/A</v>
      </c>
      <c r="D457" s="17" t="e">
        <f>VLOOKUP(B457,'Members Data'!$A$3:$F$365,3,FALSE)</f>
        <v>#N/A</v>
      </c>
      <c r="E457" s="17" t="e">
        <f>VLOOKUP(B457,'Members Data'!$A$3:$F$365,4,FALSE)</f>
        <v>#N/A</v>
      </c>
      <c r="F457" s="3" t="str">
        <f t="shared" si="7"/>
        <v/>
      </c>
      <c r="G457" s="17"/>
      <c r="H457" s="17"/>
      <c r="I457" s="17"/>
      <c r="J457" s="17"/>
      <c r="K457" s="17"/>
      <c r="L457" s="17"/>
    </row>
    <row r="458" spans="1:12" x14ac:dyDescent="0.3">
      <c r="A458" s="46"/>
      <c r="B458" s="17"/>
      <c r="C458" s="17" t="e">
        <f>VLOOKUP(B458,'Members Data'!$A$3:$F$365,2,FALSE)</f>
        <v>#N/A</v>
      </c>
      <c r="D458" s="17" t="e">
        <f>VLOOKUP(B458,'Members Data'!$A$3:$F$365,3,FALSE)</f>
        <v>#N/A</v>
      </c>
      <c r="E458" s="17" t="e">
        <f>VLOOKUP(B458,'Members Data'!$A$3:$F$365,4,FALSE)</f>
        <v>#N/A</v>
      </c>
      <c r="F458" s="3" t="str">
        <f t="shared" si="7"/>
        <v/>
      </c>
      <c r="G458" s="17"/>
      <c r="H458" s="17"/>
      <c r="I458" s="17"/>
      <c r="J458" s="17"/>
      <c r="K458" s="17"/>
      <c r="L458" s="17"/>
    </row>
    <row r="459" spans="1:12" x14ac:dyDescent="0.3">
      <c r="A459" s="46"/>
      <c r="B459" s="17"/>
      <c r="C459" s="17" t="e">
        <f>VLOOKUP(B459,'Members Data'!$A$3:$F$365,2,FALSE)</f>
        <v>#N/A</v>
      </c>
      <c r="D459" s="17" t="e">
        <f>VLOOKUP(B459,'Members Data'!$A$3:$F$365,3,FALSE)</f>
        <v>#N/A</v>
      </c>
      <c r="E459" s="17" t="e">
        <f>VLOOKUP(B459,'Members Data'!$A$3:$F$365,4,FALSE)</f>
        <v>#N/A</v>
      </c>
      <c r="F459" s="3" t="str">
        <f t="shared" si="7"/>
        <v/>
      </c>
      <c r="G459" s="17"/>
      <c r="H459" s="17"/>
      <c r="I459" s="17"/>
      <c r="J459" s="17"/>
      <c r="K459" s="17"/>
      <c r="L459" s="17"/>
    </row>
    <row r="460" spans="1:12" x14ac:dyDescent="0.3">
      <c r="A460" s="46"/>
      <c r="B460" s="17"/>
      <c r="C460" s="17" t="e">
        <f>VLOOKUP(B460,'Members Data'!$A$3:$F$365,2,FALSE)</f>
        <v>#N/A</v>
      </c>
      <c r="D460" s="17" t="e">
        <f>VLOOKUP(B460,'Members Data'!$A$3:$F$365,3,FALSE)</f>
        <v>#N/A</v>
      </c>
      <c r="E460" s="17" t="e">
        <f>VLOOKUP(B460,'Members Data'!$A$3:$F$365,4,FALSE)</f>
        <v>#N/A</v>
      </c>
      <c r="F460" s="3" t="str">
        <f t="shared" si="7"/>
        <v/>
      </c>
      <c r="G460" s="17"/>
      <c r="H460" s="17"/>
      <c r="I460" s="17"/>
      <c r="J460" s="17"/>
      <c r="K460" s="17"/>
      <c r="L460" s="17"/>
    </row>
    <row r="461" spans="1:12" x14ac:dyDescent="0.3">
      <c r="A461" s="46"/>
      <c r="B461" s="17"/>
      <c r="C461" s="17" t="e">
        <f>VLOOKUP(B461,'Members Data'!$A$3:$F$365,2,FALSE)</f>
        <v>#N/A</v>
      </c>
      <c r="D461" s="17" t="e">
        <f>VLOOKUP(B461,'Members Data'!$A$3:$F$365,3,FALSE)</f>
        <v>#N/A</v>
      </c>
      <c r="E461" s="17" t="e">
        <f>VLOOKUP(B461,'Members Data'!$A$3:$F$365,4,FALSE)</f>
        <v>#N/A</v>
      </c>
      <c r="F461" s="3" t="str">
        <f t="shared" si="7"/>
        <v/>
      </c>
      <c r="G461" s="17"/>
      <c r="H461" s="17"/>
      <c r="I461" s="17"/>
      <c r="J461" s="17"/>
      <c r="K461" s="17"/>
      <c r="L461" s="17"/>
    </row>
    <row r="462" spans="1:12" x14ac:dyDescent="0.3">
      <c r="A462" s="46"/>
      <c r="B462" s="17"/>
      <c r="C462" s="17" t="e">
        <f>VLOOKUP(B462,'Members Data'!$A$3:$F$365,2,FALSE)</f>
        <v>#N/A</v>
      </c>
      <c r="D462" s="17" t="e">
        <f>VLOOKUP(B462,'Members Data'!$A$3:$F$365,3,FALSE)</f>
        <v>#N/A</v>
      </c>
      <c r="E462" s="17" t="e">
        <f>VLOOKUP(B462,'Members Data'!$A$3:$F$365,4,FALSE)</f>
        <v>#N/A</v>
      </c>
      <c r="F462" s="3" t="str">
        <f t="shared" si="7"/>
        <v/>
      </c>
      <c r="G462" s="17"/>
      <c r="H462" s="17"/>
      <c r="I462" s="17"/>
      <c r="J462" s="17"/>
      <c r="K462" s="17"/>
      <c r="L462" s="17"/>
    </row>
    <row r="463" spans="1:12" x14ac:dyDescent="0.3">
      <c r="A463" s="46"/>
      <c r="B463" s="17"/>
      <c r="C463" s="17" t="e">
        <f>VLOOKUP(B463,'Members Data'!$A$3:$F$365,2,FALSE)</f>
        <v>#N/A</v>
      </c>
      <c r="D463" s="17" t="e">
        <f>VLOOKUP(B463,'Members Data'!$A$3:$F$365,3,FALSE)</f>
        <v>#N/A</v>
      </c>
      <c r="E463" s="17" t="e">
        <f>VLOOKUP(B463,'Members Data'!$A$3:$F$365,4,FALSE)</f>
        <v>#N/A</v>
      </c>
      <c r="F463" s="3" t="str">
        <f t="shared" si="7"/>
        <v/>
      </c>
      <c r="G463" s="17"/>
      <c r="H463" s="17"/>
      <c r="I463" s="17"/>
      <c r="J463" s="17"/>
      <c r="K463" s="17"/>
      <c r="L463" s="17"/>
    </row>
    <row r="464" spans="1:12" x14ac:dyDescent="0.3">
      <c r="A464" s="46"/>
      <c r="B464" s="17"/>
      <c r="C464" s="17" t="e">
        <f>VLOOKUP(B464,'Members Data'!$A$3:$F$365,2,FALSE)</f>
        <v>#N/A</v>
      </c>
      <c r="D464" s="17" t="e">
        <f>VLOOKUP(B464,'Members Data'!$A$3:$F$365,3,FALSE)</f>
        <v>#N/A</v>
      </c>
      <c r="E464" s="17" t="e">
        <f>VLOOKUP(B464,'Members Data'!$A$3:$F$365,4,FALSE)</f>
        <v>#N/A</v>
      </c>
      <c r="F464" s="3" t="str">
        <f t="shared" si="7"/>
        <v/>
      </c>
      <c r="G464" s="17"/>
      <c r="H464" s="17"/>
      <c r="I464" s="17"/>
      <c r="J464" s="17"/>
      <c r="K464" s="17"/>
      <c r="L464" s="17"/>
    </row>
    <row r="465" spans="1:12" x14ac:dyDescent="0.3">
      <c r="A465" s="46"/>
      <c r="B465" s="17"/>
      <c r="C465" s="17" t="e">
        <f>VLOOKUP(B465,'Members Data'!$A$3:$F$365,2,FALSE)</f>
        <v>#N/A</v>
      </c>
      <c r="D465" s="17" t="e">
        <f>VLOOKUP(B465,'Members Data'!$A$3:$F$365,3,FALSE)</f>
        <v>#N/A</v>
      </c>
      <c r="E465" s="17" t="e">
        <f>VLOOKUP(B465,'Members Data'!$A$3:$F$365,4,FALSE)</f>
        <v>#N/A</v>
      </c>
      <c r="F465" s="3" t="str">
        <f t="shared" si="7"/>
        <v/>
      </c>
      <c r="G465" s="17"/>
      <c r="H465" s="17"/>
      <c r="I465" s="17"/>
      <c r="J465" s="17"/>
      <c r="K465" s="17"/>
      <c r="L465" s="17"/>
    </row>
    <row r="466" spans="1:12" x14ac:dyDescent="0.3">
      <c r="A466" s="46"/>
      <c r="B466" s="17"/>
      <c r="C466" s="17" t="e">
        <f>VLOOKUP(B466,'Members Data'!$A$3:$F$365,2,FALSE)</f>
        <v>#N/A</v>
      </c>
      <c r="D466" s="17" t="e">
        <f>VLOOKUP(B466,'Members Data'!$A$3:$F$365,3,FALSE)</f>
        <v>#N/A</v>
      </c>
      <c r="E466" s="17" t="e">
        <f>VLOOKUP(B466,'Members Data'!$A$3:$F$365,4,FALSE)</f>
        <v>#N/A</v>
      </c>
      <c r="F466" s="3" t="str">
        <f t="shared" si="7"/>
        <v/>
      </c>
      <c r="G466" s="17"/>
      <c r="H466" s="17"/>
      <c r="I466" s="17"/>
      <c r="J466" s="17"/>
      <c r="K466" s="17"/>
      <c r="L466" s="17"/>
    </row>
    <row r="467" spans="1:12" x14ac:dyDescent="0.3">
      <c r="A467" s="46"/>
      <c r="B467" s="17"/>
      <c r="C467" s="17" t="e">
        <f>VLOOKUP(B467,'Members Data'!$A$3:$F$365,2,FALSE)</f>
        <v>#N/A</v>
      </c>
      <c r="D467" s="17" t="e">
        <f>VLOOKUP(B467,'Members Data'!$A$3:$F$365,3,FALSE)</f>
        <v>#N/A</v>
      </c>
      <c r="E467" s="17" t="e">
        <f>VLOOKUP(B467,'Members Data'!$A$3:$F$365,4,FALSE)</f>
        <v>#N/A</v>
      </c>
      <c r="F467" s="3" t="str">
        <f t="shared" si="7"/>
        <v/>
      </c>
      <c r="G467" s="17"/>
      <c r="H467" s="17"/>
      <c r="I467" s="17"/>
      <c r="J467" s="17"/>
      <c r="K467" s="17"/>
      <c r="L467" s="17"/>
    </row>
    <row r="468" spans="1:12" x14ac:dyDescent="0.3">
      <c r="A468" s="46"/>
      <c r="B468" s="17"/>
      <c r="C468" s="17" t="e">
        <f>VLOOKUP(B468,'Members Data'!$A$3:$F$365,2,FALSE)</f>
        <v>#N/A</v>
      </c>
      <c r="D468" s="17" t="e">
        <f>VLOOKUP(B468,'Members Data'!$A$3:$F$365,3,FALSE)</f>
        <v>#N/A</v>
      </c>
      <c r="E468" s="17" t="e">
        <f>VLOOKUP(B468,'Members Data'!$A$3:$F$365,4,FALSE)</f>
        <v>#N/A</v>
      </c>
      <c r="F468" s="3" t="str">
        <f t="shared" si="7"/>
        <v/>
      </c>
      <c r="G468" s="17"/>
      <c r="H468" s="17"/>
      <c r="I468" s="17"/>
      <c r="J468" s="17"/>
      <c r="K468" s="17"/>
      <c r="L468" s="17"/>
    </row>
  </sheetData>
  <mergeCells count="28">
    <mergeCell ref="G1:L1"/>
    <mergeCell ref="A1:A2"/>
    <mergeCell ref="B1:B2"/>
    <mergeCell ref="C1:C2"/>
    <mergeCell ref="D1:D2"/>
    <mergeCell ref="E1:E2"/>
    <mergeCell ref="F1:F2"/>
    <mergeCell ref="A3:A25"/>
    <mergeCell ref="A51:A71"/>
    <mergeCell ref="A95:A115"/>
    <mergeCell ref="A117:A139"/>
    <mergeCell ref="A141:A161"/>
    <mergeCell ref="A27:A49"/>
    <mergeCell ref="A73:A93"/>
    <mergeCell ref="A163:A182"/>
    <mergeCell ref="A184:A204"/>
    <mergeCell ref="A206:A226"/>
    <mergeCell ref="A228:A248"/>
    <mergeCell ref="A250:A270"/>
    <mergeCell ref="A382:A402"/>
    <mergeCell ref="A404:A424"/>
    <mergeCell ref="A426:A446"/>
    <mergeCell ref="A448:A468"/>
    <mergeCell ref="A272:A292"/>
    <mergeCell ref="A294:A314"/>
    <mergeCell ref="A316:A336"/>
    <mergeCell ref="A338:A358"/>
    <mergeCell ref="A360:A380"/>
  </mergeCells>
  <phoneticPr fontId="6" type="noConversion"/>
  <pageMargins left="0.7" right="0.7" top="0.75" bottom="0.75" header="0.3" footer="0.3"/>
  <pageSetup paperSize="9" fitToWidth="0" pageOrder="overThenDown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22"/>
  <sheetViews>
    <sheetView zoomScale="90" zoomScaleNormal="90" workbookViewId="0">
      <selection activeCell="M1" sqref="M1:AJ1048576"/>
    </sheetView>
  </sheetViews>
  <sheetFormatPr defaultColWidth="8.77734375" defaultRowHeight="14.4" x14ac:dyDescent="0.3"/>
  <cols>
    <col min="1" max="1" width="18.44140625" customWidth="1"/>
    <col min="2" max="2" width="14.44140625" customWidth="1"/>
    <col min="3" max="3" width="23" customWidth="1"/>
    <col min="4" max="4" width="16.44140625" customWidth="1"/>
    <col min="5" max="5" width="26.77734375" customWidth="1"/>
  </cols>
  <sheetData>
    <row r="1" spans="1:15" x14ac:dyDescent="0.3">
      <c r="A1" s="61" t="s">
        <v>14</v>
      </c>
      <c r="B1" s="63" t="s">
        <v>10</v>
      </c>
      <c r="C1" s="63" t="s">
        <v>11</v>
      </c>
      <c r="D1" s="63" t="s">
        <v>12</v>
      </c>
      <c r="E1" s="64" t="s">
        <v>13</v>
      </c>
      <c r="F1" s="65" t="s">
        <v>15</v>
      </c>
      <c r="G1" s="59" t="s">
        <v>16</v>
      </c>
      <c r="H1" s="59"/>
      <c r="I1" s="59"/>
      <c r="J1" s="59"/>
      <c r="K1" s="59"/>
      <c r="L1" s="59"/>
      <c r="M1" s="14"/>
      <c r="N1" s="14"/>
      <c r="O1" s="14"/>
    </row>
    <row r="2" spans="1:15" x14ac:dyDescent="0.3">
      <c r="A2" s="62"/>
      <c r="B2" s="63"/>
      <c r="C2" s="63"/>
      <c r="D2" s="63"/>
      <c r="E2" s="64"/>
      <c r="F2" s="66"/>
      <c r="G2" s="13">
        <v>1</v>
      </c>
      <c r="H2" s="13">
        <v>2</v>
      </c>
      <c r="I2" s="13">
        <v>3</v>
      </c>
      <c r="J2" s="13">
        <v>4</v>
      </c>
      <c r="K2" s="13">
        <v>5</v>
      </c>
      <c r="L2" s="13">
        <v>6</v>
      </c>
      <c r="M2" s="14"/>
      <c r="N2" s="14"/>
      <c r="O2" s="14"/>
    </row>
    <row r="3" spans="1:15" x14ac:dyDescent="0.3">
      <c r="A3" s="80" t="s">
        <v>61</v>
      </c>
      <c r="B3" s="3" t="s">
        <v>510</v>
      </c>
      <c r="C3" s="3" t="str">
        <f>VLOOKUP(B3,'Members Data'!$A$3:$F$365,2,FALSE)</f>
        <v>Jessielea Winston</v>
      </c>
      <c r="D3" s="3">
        <f>VLOOKUP(B3,'Members Data'!$A$3:$F$365,3,FALSE)</f>
        <v>8</v>
      </c>
      <c r="E3" s="3" t="str">
        <f>VLOOKUP(B3,'Members Data'!$A$3:$F$365,4,FALSE)</f>
        <v>Julimar Caviler</v>
      </c>
      <c r="F3" s="3" t="str">
        <f>IF((LEFT(B3,1)="I"),"J",LEFT(B3,1))</f>
        <v>J</v>
      </c>
      <c r="G3" s="3">
        <v>6</v>
      </c>
      <c r="H3" s="3">
        <v>6</v>
      </c>
      <c r="I3" s="3"/>
      <c r="J3" s="3">
        <v>4</v>
      </c>
      <c r="K3" s="3">
        <v>8</v>
      </c>
      <c r="L3" s="3"/>
    </row>
    <row r="4" spans="1:15" x14ac:dyDescent="0.3">
      <c r="A4" s="81"/>
      <c r="B4" s="3" t="s">
        <v>460</v>
      </c>
      <c r="C4" s="3" t="str">
        <f>VLOOKUP(B4,'Members Data'!$A$3:$F$365,2,FALSE)</f>
        <v>Mika Greener-Frith</v>
      </c>
      <c r="D4" s="3">
        <f>VLOOKUP(B4,'Members Data'!$A$3:$F$365,3,FALSE)</f>
        <v>106</v>
      </c>
      <c r="E4" s="3" t="str">
        <f>VLOOKUP(B4,'Members Data'!$A$3:$F$365,4,FALSE)</f>
        <v>Thistledown Bonnie Prince Charlie</v>
      </c>
      <c r="F4" s="3" t="str">
        <f t="shared" ref="F4:F67" si="0">IF((LEFT(B4,1)="I"),"J",LEFT(B4,1))</f>
        <v>J</v>
      </c>
      <c r="G4" s="3">
        <v>4</v>
      </c>
      <c r="H4" s="3">
        <v>5</v>
      </c>
      <c r="I4" s="3"/>
      <c r="J4" s="3"/>
      <c r="K4" s="3"/>
      <c r="L4" s="3"/>
    </row>
    <row r="5" spans="1:15" x14ac:dyDescent="0.3">
      <c r="A5" s="81"/>
      <c r="B5" s="3" t="s">
        <v>131</v>
      </c>
      <c r="C5" s="3" t="str">
        <f>VLOOKUP(B5,'Members Data'!$A$3:$F$365,2,FALSE)</f>
        <v>Lily Moore</v>
      </c>
      <c r="D5" s="3">
        <f>VLOOKUP(B5,'Members Data'!$A$3:$F$365,3,FALSE)</f>
        <v>11</v>
      </c>
      <c r="E5" s="3" t="str">
        <f>VLOOKUP(B5,'Members Data'!$A$3:$F$365,4,FALSE)</f>
        <v>Paddy</v>
      </c>
      <c r="F5" s="3" t="str">
        <f t="shared" si="0"/>
        <v>J</v>
      </c>
      <c r="G5" s="3">
        <v>3</v>
      </c>
      <c r="H5" s="3">
        <v>3</v>
      </c>
      <c r="I5" s="3"/>
      <c r="J5" s="3"/>
      <c r="K5" s="3"/>
      <c r="L5" s="3"/>
    </row>
    <row r="6" spans="1:15" x14ac:dyDescent="0.3">
      <c r="A6" s="81"/>
      <c r="B6" s="3" t="s">
        <v>157</v>
      </c>
      <c r="C6" s="3" t="str">
        <f>VLOOKUP(B6,'Members Data'!$A$3:$F$365,2,FALSE)</f>
        <v>Katy Tolley</v>
      </c>
      <c r="D6" s="3">
        <f>VLOOKUP(B6,'Members Data'!$A$3:$F$365,3,FALSE)</f>
        <v>18</v>
      </c>
      <c r="E6" s="3" t="str">
        <f>VLOOKUP(B6,'Members Data'!$A$3:$F$365,4,FALSE)</f>
        <v>Cadlanvalley Goldrush</v>
      </c>
      <c r="F6" s="3" t="str">
        <f t="shared" si="0"/>
        <v>S</v>
      </c>
      <c r="G6" s="3">
        <v>2</v>
      </c>
      <c r="H6" s="3"/>
      <c r="I6" s="3"/>
      <c r="J6" s="3"/>
      <c r="K6" s="3"/>
      <c r="L6" s="3"/>
    </row>
    <row r="7" spans="1:15" x14ac:dyDescent="0.3">
      <c r="A7" s="81"/>
      <c r="B7" s="3" t="s">
        <v>338</v>
      </c>
      <c r="C7" s="3" t="str">
        <f>VLOOKUP(B7,'Members Data'!$A$3:$F$365,2,FALSE)</f>
        <v>Izzy Berry</v>
      </c>
      <c r="D7" s="3">
        <f>VLOOKUP(B7,'Members Data'!$A$3:$F$365,3,FALSE)</f>
        <v>71</v>
      </c>
      <c r="E7" s="3" t="str">
        <f>VLOOKUP(B7,'Members Data'!$A$3:$F$365,4,FALSE)</f>
        <v>Clanmill Spartacus</v>
      </c>
      <c r="F7" s="3" t="str">
        <f t="shared" si="0"/>
        <v>J</v>
      </c>
      <c r="G7" s="3">
        <v>1</v>
      </c>
      <c r="H7" s="3"/>
      <c r="I7" s="3"/>
      <c r="J7" s="3"/>
      <c r="K7" s="3"/>
      <c r="L7" s="3"/>
    </row>
    <row r="8" spans="1:15" x14ac:dyDescent="0.3">
      <c r="A8" s="81"/>
      <c r="B8" s="3" t="s">
        <v>197</v>
      </c>
      <c r="C8" s="3" t="str">
        <f>VLOOKUP(B8,'Members Data'!$A$3:$F$365,2,FALSE)</f>
        <v>Catherine Beniston</v>
      </c>
      <c r="D8" s="3">
        <f>VLOOKUP(B8,'Members Data'!$A$3:$F$365,3,FALSE)</f>
        <v>30</v>
      </c>
      <c r="E8" s="3" t="str">
        <f>VLOOKUP(B8,'Members Data'!$A$3:$F$365,4,FALSE)</f>
        <v>Dryfesdale Dundee</v>
      </c>
      <c r="F8" s="3" t="str">
        <f t="shared" si="0"/>
        <v>S</v>
      </c>
      <c r="G8" s="3">
        <v>1</v>
      </c>
      <c r="H8" s="3"/>
      <c r="I8" s="3">
        <v>7</v>
      </c>
      <c r="J8" s="3">
        <v>3</v>
      </c>
      <c r="K8" s="3">
        <v>6</v>
      </c>
      <c r="L8" s="3"/>
    </row>
    <row r="9" spans="1:15" x14ac:dyDescent="0.3">
      <c r="A9" s="81"/>
      <c r="B9" s="3" t="s">
        <v>612</v>
      </c>
      <c r="C9" s="3" t="str">
        <f>VLOOKUP(B9,'Members Data'!$A$3:$F$365,2,FALSE)</f>
        <v>Vienna Beau Bowen-Price</v>
      </c>
      <c r="D9" s="3">
        <f>VLOOKUP(B9,'Members Data'!$A$3:$F$365,3,FALSE)</f>
        <v>2</v>
      </c>
      <c r="E9" s="3" t="str">
        <f>VLOOKUP(B9,'Members Data'!$A$3:$F$365,4,FALSE)</f>
        <v>Flashleys Byzantium</v>
      </c>
      <c r="F9" s="3" t="str">
        <f t="shared" si="0"/>
        <v>J</v>
      </c>
      <c r="G9" s="3"/>
      <c r="H9" s="3">
        <v>7</v>
      </c>
      <c r="I9" s="3"/>
      <c r="J9" s="3"/>
      <c r="K9" s="3"/>
      <c r="L9" s="3"/>
    </row>
    <row r="10" spans="1:15" x14ac:dyDescent="0.3">
      <c r="A10" s="81"/>
      <c r="B10" s="3" t="s">
        <v>327</v>
      </c>
      <c r="C10" s="3" t="str">
        <f>VLOOKUP(B10,'Members Data'!$A$3:$F$365,2,FALSE)</f>
        <v xml:space="preserve">Emily Howard </v>
      </c>
      <c r="D10" s="3">
        <f>VLOOKUP(B10,'Members Data'!$A$3:$F$365,3,FALSE)</f>
        <v>68</v>
      </c>
      <c r="E10" s="3" t="str">
        <f>VLOOKUP(B10,'Members Data'!$A$3:$F$365,4,FALSE)</f>
        <v xml:space="preserve">Ellswood Contessa </v>
      </c>
      <c r="F10" s="3" t="str">
        <f t="shared" si="0"/>
        <v>S</v>
      </c>
      <c r="G10" s="3"/>
      <c r="H10" s="3">
        <v>4</v>
      </c>
      <c r="I10" s="3"/>
      <c r="J10" s="3"/>
      <c r="K10" s="3"/>
      <c r="L10" s="3"/>
    </row>
    <row r="11" spans="1:15" x14ac:dyDescent="0.3">
      <c r="A11" s="81"/>
      <c r="B11" s="3" t="s">
        <v>736</v>
      </c>
      <c r="C11" s="3" t="str">
        <f>VLOOKUP(B11,'Members Data'!$A$3:$F$365,2,FALSE)</f>
        <v>Abbie Ellis</v>
      </c>
      <c r="D11" s="3">
        <f>VLOOKUP(B11,'Members Data'!$A$3:$F$365,3,FALSE)</f>
        <v>14</v>
      </c>
      <c r="E11" s="3" t="str">
        <f>VLOOKUP(B11,'Members Data'!$A$3:$F$365,4,FALSE)</f>
        <v>Cadlanvalley Goldrush</v>
      </c>
      <c r="F11" s="3" t="str">
        <f t="shared" si="0"/>
        <v>j</v>
      </c>
      <c r="G11" s="3"/>
      <c r="H11" s="3"/>
      <c r="I11" s="3"/>
      <c r="J11" s="3">
        <v>7</v>
      </c>
      <c r="K11" s="3">
        <v>10</v>
      </c>
      <c r="L11" s="3"/>
    </row>
    <row r="12" spans="1:15" x14ac:dyDescent="0.3">
      <c r="A12" s="81"/>
      <c r="B12" s="3" t="s">
        <v>730</v>
      </c>
      <c r="C12" s="3" t="str">
        <f>VLOOKUP(B12,'Members Data'!$A$3:$F$365,2,FALSE)</f>
        <v>Darcy Donnelly</v>
      </c>
      <c r="D12" s="3">
        <f>VLOOKUP(B12,'Members Data'!$A$3:$F$365,3,FALSE)</f>
        <v>24</v>
      </c>
      <c r="E12" s="3" t="str">
        <f>VLOOKUP(B12,'Members Data'!$A$3:$F$365,4,FALSE)</f>
        <v>Granville Clanmel</v>
      </c>
      <c r="F12" s="3" t="str">
        <f t="shared" si="0"/>
        <v>j</v>
      </c>
      <c r="G12" s="3"/>
      <c r="H12" s="3"/>
      <c r="I12" s="3"/>
      <c r="J12" s="3">
        <v>6</v>
      </c>
      <c r="K12" s="3"/>
      <c r="L12" s="3"/>
    </row>
    <row r="13" spans="1:15" x14ac:dyDescent="0.3">
      <c r="A13" s="81"/>
      <c r="B13" s="3" t="s">
        <v>729</v>
      </c>
      <c r="C13" s="3" t="str">
        <f>VLOOKUP(B13,'Members Data'!$A$3:$F$365,2,FALSE)</f>
        <v>Arlia Eastwood</v>
      </c>
      <c r="D13" s="3">
        <f>VLOOKUP(B13,'Members Data'!$A$3:$F$365,3,FALSE)</f>
        <v>22</v>
      </c>
      <c r="E13" s="3" t="str">
        <f>VLOOKUP(B13,'Members Data'!$A$3:$F$365,4,FALSE)</f>
        <v>Cosford Derron</v>
      </c>
      <c r="F13" s="3" t="str">
        <f t="shared" si="0"/>
        <v>j</v>
      </c>
      <c r="G13" s="3"/>
      <c r="H13" s="3"/>
      <c r="I13" s="3"/>
      <c r="J13" s="3">
        <v>5</v>
      </c>
      <c r="K13" s="3"/>
      <c r="L13" s="3"/>
    </row>
    <row r="14" spans="1:15" x14ac:dyDescent="0.3">
      <c r="A14" s="81"/>
      <c r="B14" s="3" t="s">
        <v>749</v>
      </c>
      <c r="C14" s="3" t="e">
        <f>VLOOKUP(B14,'Members Data'!$A$3:$F$365,2,FALSE)</f>
        <v>#N/A</v>
      </c>
      <c r="D14" s="3" t="e">
        <f>VLOOKUP(B14,'Members Data'!$A$3:$F$365,3,FALSE)</f>
        <v>#N/A</v>
      </c>
      <c r="E14" s="3" t="e">
        <f>VLOOKUP(B14,'Members Data'!$A$3:$F$365,4,FALSE)</f>
        <v>#N/A</v>
      </c>
      <c r="F14" s="3" t="str">
        <f t="shared" si="0"/>
        <v>s</v>
      </c>
      <c r="G14" s="3"/>
      <c r="H14" s="3"/>
      <c r="I14" s="3"/>
      <c r="J14" s="3"/>
      <c r="K14" s="3">
        <v>12</v>
      </c>
      <c r="L14" s="3"/>
    </row>
    <row r="15" spans="1:15" x14ac:dyDescent="0.3">
      <c r="A15" s="81"/>
      <c r="B15" s="3"/>
      <c r="C15" s="3" t="e">
        <f>VLOOKUP(B15,'Members Data'!$A$3:$F$365,2,FALSE)</f>
        <v>#N/A</v>
      </c>
      <c r="D15" s="3" t="e">
        <f>VLOOKUP(B15,'Members Data'!$A$3:$F$365,3,FALSE)</f>
        <v>#N/A</v>
      </c>
      <c r="E15" s="3" t="e">
        <f>VLOOKUP(B15,'Members Data'!$A$3:$F$365,4,FALSE)</f>
        <v>#N/A</v>
      </c>
      <c r="F15" s="3" t="str">
        <f t="shared" si="0"/>
        <v/>
      </c>
      <c r="G15" s="3"/>
      <c r="H15" s="3"/>
      <c r="I15" s="3"/>
      <c r="J15" s="3"/>
      <c r="K15" s="3"/>
      <c r="L15" s="3"/>
    </row>
    <row r="16" spans="1:15" x14ac:dyDescent="0.3">
      <c r="A16" s="81"/>
      <c r="B16" s="3"/>
      <c r="C16" s="3" t="e">
        <f>VLOOKUP(B16,'Members Data'!$A$3:$F$365,2,FALSE)</f>
        <v>#N/A</v>
      </c>
      <c r="D16" s="3" t="e">
        <f>VLOOKUP(B16,'Members Data'!$A$3:$F$365,3,FALSE)</f>
        <v>#N/A</v>
      </c>
      <c r="E16" s="3" t="e">
        <f>VLOOKUP(B16,'Members Data'!$A$3:$F$365,4,FALSE)</f>
        <v>#N/A</v>
      </c>
      <c r="F16" s="3" t="str">
        <f t="shared" si="0"/>
        <v/>
      </c>
      <c r="G16" s="3"/>
      <c r="H16" s="3"/>
      <c r="I16" s="3"/>
      <c r="J16" s="3"/>
      <c r="K16" s="3"/>
      <c r="L16" s="3"/>
    </row>
    <row r="17" spans="1:12" x14ac:dyDescent="0.3">
      <c r="A17" s="81"/>
      <c r="B17" s="3"/>
      <c r="C17" s="3" t="e">
        <f>VLOOKUP(B17,'Members Data'!$A$3:$F$365,2,FALSE)</f>
        <v>#N/A</v>
      </c>
      <c r="D17" s="3" t="e">
        <f>VLOOKUP(B17,'Members Data'!$A$3:$F$365,3,FALSE)</f>
        <v>#N/A</v>
      </c>
      <c r="E17" s="3" t="e">
        <f>VLOOKUP(B17,'Members Data'!$A$3:$F$365,4,FALSE)</f>
        <v>#N/A</v>
      </c>
      <c r="F17" s="3" t="str">
        <f t="shared" si="0"/>
        <v/>
      </c>
      <c r="G17" s="3"/>
      <c r="H17" s="3"/>
      <c r="I17" s="3"/>
      <c r="J17" s="3"/>
      <c r="K17" s="3"/>
      <c r="L17" s="3"/>
    </row>
    <row r="18" spans="1:12" x14ac:dyDescent="0.3">
      <c r="A18" s="81"/>
      <c r="B18" s="3"/>
      <c r="C18" s="3" t="e">
        <f>VLOOKUP(B18,'Members Data'!$A$3:$F$365,2,FALSE)</f>
        <v>#N/A</v>
      </c>
      <c r="D18" s="3" t="e">
        <f>VLOOKUP(B18,'Members Data'!$A$3:$F$365,3,FALSE)</f>
        <v>#N/A</v>
      </c>
      <c r="E18" s="3" t="e">
        <f>VLOOKUP(B18,'Members Data'!$A$3:$F$365,4,FALSE)</f>
        <v>#N/A</v>
      </c>
      <c r="F18" s="3" t="str">
        <f t="shared" si="0"/>
        <v/>
      </c>
      <c r="G18" s="3"/>
      <c r="H18" s="3"/>
      <c r="I18" s="3"/>
      <c r="J18" s="3"/>
      <c r="K18" s="3"/>
      <c r="L18" s="3"/>
    </row>
    <row r="19" spans="1:12" x14ac:dyDescent="0.3">
      <c r="A19" s="81"/>
      <c r="B19" s="3"/>
      <c r="C19" s="3" t="e">
        <f>VLOOKUP(B19,'Members Data'!$A$3:$F$365,2,FALSE)</f>
        <v>#N/A</v>
      </c>
      <c r="D19" s="3" t="e">
        <f>VLOOKUP(B19,'Members Data'!$A$3:$F$365,3,FALSE)</f>
        <v>#N/A</v>
      </c>
      <c r="E19" s="3" t="e">
        <f>VLOOKUP(B19,'Members Data'!$A$3:$F$365,4,FALSE)</f>
        <v>#N/A</v>
      </c>
      <c r="F19" s="3" t="str">
        <f t="shared" si="0"/>
        <v/>
      </c>
      <c r="G19" s="3"/>
      <c r="H19" s="3"/>
      <c r="I19" s="3"/>
      <c r="J19" s="3"/>
      <c r="K19" s="3"/>
      <c r="L19" s="3"/>
    </row>
    <row r="20" spans="1:12" x14ac:dyDescent="0.3">
      <c r="A20" s="81"/>
      <c r="B20" s="3"/>
      <c r="C20" s="3" t="e">
        <f>VLOOKUP(B20,'Members Data'!$A$3:$F$365,2,FALSE)</f>
        <v>#N/A</v>
      </c>
      <c r="D20" s="3" t="e">
        <f>VLOOKUP(B20,'Members Data'!$A$3:$F$365,3,FALSE)</f>
        <v>#N/A</v>
      </c>
      <c r="E20" s="3" t="e">
        <f>VLOOKUP(B20,'Members Data'!$A$3:$F$365,4,FALSE)</f>
        <v>#N/A</v>
      </c>
      <c r="F20" s="3" t="str">
        <f t="shared" si="0"/>
        <v/>
      </c>
      <c r="G20" s="3"/>
      <c r="H20" s="3"/>
      <c r="I20" s="3"/>
      <c r="J20" s="3"/>
      <c r="K20" s="3"/>
      <c r="L20" s="3"/>
    </row>
    <row r="21" spans="1:12" x14ac:dyDescent="0.3">
      <c r="A21" s="81"/>
      <c r="B21" s="3"/>
      <c r="C21" s="3" t="e">
        <f>VLOOKUP(B21,'Members Data'!$A$3:$F$365,2,FALSE)</f>
        <v>#N/A</v>
      </c>
      <c r="D21" s="3" t="e">
        <f>VLOOKUP(B21,'Members Data'!$A$3:$F$365,3,FALSE)</f>
        <v>#N/A</v>
      </c>
      <c r="E21" s="3" t="e">
        <f>VLOOKUP(B21,'Members Data'!$A$3:$F$365,4,FALSE)</f>
        <v>#N/A</v>
      </c>
      <c r="F21" s="3" t="str">
        <f t="shared" si="0"/>
        <v/>
      </c>
      <c r="G21" s="3"/>
      <c r="H21" s="3"/>
      <c r="I21" s="3"/>
      <c r="J21" s="3"/>
      <c r="K21" s="3"/>
      <c r="L21" s="3"/>
    </row>
    <row r="22" spans="1:12" x14ac:dyDescent="0.3">
      <c r="A22" s="81"/>
      <c r="B22" s="3"/>
      <c r="C22" s="3" t="e">
        <f>VLOOKUP(B22,'Members Data'!$A$3:$F$365,2,FALSE)</f>
        <v>#N/A</v>
      </c>
      <c r="D22" s="3" t="e">
        <f>VLOOKUP(B22,'Members Data'!$A$3:$F$365,3,FALSE)</f>
        <v>#N/A</v>
      </c>
      <c r="E22" s="3" t="e">
        <f>VLOOKUP(B22,'Members Data'!$A$3:$F$365,4,FALSE)</f>
        <v>#N/A</v>
      </c>
      <c r="F22" s="3" t="str">
        <f t="shared" si="0"/>
        <v/>
      </c>
      <c r="G22" s="3"/>
      <c r="H22" s="3"/>
      <c r="I22" s="3"/>
      <c r="J22" s="3"/>
      <c r="K22" s="3"/>
      <c r="L22" s="3"/>
    </row>
    <row r="23" spans="1:12" x14ac:dyDescent="0.3">
      <c r="A23" s="81"/>
      <c r="B23" s="3"/>
      <c r="C23" s="3" t="e">
        <f>VLOOKUP(B23,'Members Data'!$A$3:$F$365,2,FALSE)</f>
        <v>#N/A</v>
      </c>
      <c r="D23" s="3" t="e">
        <f>VLOOKUP(B23,'Members Data'!$A$3:$F$365,3,FALSE)</f>
        <v>#N/A</v>
      </c>
      <c r="E23" s="3" t="e">
        <f>VLOOKUP(B23,'Members Data'!$A$3:$F$365,4,FALSE)</f>
        <v>#N/A</v>
      </c>
      <c r="F23" s="3" t="str">
        <f t="shared" si="0"/>
        <v/>
      </c>
      <c r="G23" s="3"/>
      <c r="H23" s="3"/>
      <c r="I23" s="3"/>
      <c r="J23" s="3"/>
      <c r="K23" s="3"/>
      <c r="L23" s="3"/>
    </row>
    <row r="24" spans="1:12" x14ac:dyDescent="0.3">
      <c r="A24" s="81"/>
      <c r="B24" s="3"/>
      <c r="C24" s="3" t="e">
        <f>VLOOKUP(B24,'Members Data'!$A$3:$F$365,2,FALSE)</f>
        <v>#N/A</v>
      </c>
      <c r="D24" s="3" t="e">
        <f>VLOOKUP(B24,'Members Data'!$A$3:$F$365,3,FALSE)</f>
        <v>#N/A</v>
      </c>
      <c r="E24" s="3" t="e">
        <f>VLOOKUP(B24,'Members Data'!$A$3:$F$365,4,FALSE)</f>
        <v>#N/A</v>
      </c>
      <c r="F24" s="3" t="str">
        <f t="shared" si="0"/>
        <v/>
      </c>
      <c r="G24" s="3"/>
      <c r="H24" s="3"/>
      <c r="I24" s="3"/>
      <c r="J24" s="3"/>
      <c r="K24" s="3"/>
      <c r="L24" s="3"/>
    </row>
    <row r="25" spans="1:12" x14ac:dyDescent="0.3">
      <c r="A25" s="82"/>
      <c r="B25" s="3"/>
      <c r="C25" s="3" t="e">
        <f>VLOOKUP(B25,'Members Data'!$A$3:$F$365,2,FALSE)</f>
        <v>#N/A</v>
      </c>
      <c r="D25" s="3" t="e">
        <f>VLOOKUP(B25,'Members Data'!$A$3:$F$365,3,FALSE)</f>
        <v>#N/A</v>
      </c>
      <c r="E25" s="3" t="e">
        <f>VLOOKUP(B25,'Members Data'!$A$3:$F$365,4,FALSE)</f>
        <v>#N/A</v>
      </c>
      <c r="F25" s="3" t="str">
        <f t="shared" si="0"/>
        <v/>
      </c>
      <c r="G25" s="3"/>
      <c r="H25" s="3"/>
      <c r="I25" s="3"/>
      <c r="J25" s="3"/>
      <c r="K25" s="3"/>
      <c r="L25" s="3"/>
    </row>
    <row r="26" spans="1:12" x14ac:dyDescent="0.3">
      <c r="A26" s="14"/>
      <c r="C26" s="1"/>
      <c r="D26" s="1"/>
      <c r="E26" s="1"/>
      <c r="F26" s="3" t="str">
        <f t="shared" si="0"/>
        <v/>
      </c>
    </row>
    <row r="27" spans="1:12" x14ac:dyDescent="0.3">
      <c r="A27" s="55" t="s">
        <v>62</v>
      </c>
      <c r="B27" s="4" t="s">
        <v>167</v>
      </c>
      <c r="C27" s="4" t="str">
        <f>VLOOKUP(B27,'Members Data'!$A$3:$F$365,2,FALSE)</f>
        <v>Jeanette Hawkins</v>
      </c>
      <c r="D27" s="4">
        <f>VLOOKUP(B27,'Members Data'!$A$3:$F$365,3,FALSE)</f>
        <v>21</v>
      </c>
      <c r="E27" s="4" t="str">
        <f>VLOOKUP(B27,'Members Data'!$A$3:$F$365,4,FALSE)</f>
        <v>Spirit</v>
      </c>
      <c r="F27" s="3" t="str">
        <f t="shared" si="0"/>
        <v>S</v>
      </c>
      <c r="G27" s="4">
        <v>7</v>
      </c>
      <c r="H27" s="4">
        <v>2</v>
      </c>
      <c r="I27" s="4"/>
      <c r="J27" s="4"/>
      <c r="K27" s="4"/>
      <c r="L27" s="4"/>
    </row>
    <row r="28" spans="1:12" x14ac:dyDescent="0.3">
      <c r="A28" s="55"/>
      <c r="B28" s="4" t="s">
        <v>410</v>
      </c>
      <c r="C28" s="4" t="str">
        <f>VLOOKUP(B28,'Members Data'!$A$3:$F$365,2,FALSE)</f>
        <v>Stacey Feltham</v>
      </c>
      <c r="D28" s="4">
        <f>VLOOKUP(B28,'Members Data'!$A$3:$F$365,3,FALSE)</f>
        <v>36</v>
      </c>
      <c r="E28" s="4" t="str">
        <f>VLOOKUP(B28,'Members Data'!$A$3:$F$365,4,FALSE)</f>
        <v>Paces Of Fame</v>
      </c>
      <c r="F28" s="3" t="str">
        <f t="shared" si="0"/>
        <v>S</v>
      </c>
      <c r="G28" s="4">
        <v>6</v>
      </c>
      <c r="H28" s="4"/>
      <c r="I28" s="4"/>
      <c r="J28" s="4"/>
      <c r="K28" s="4"/>
      <c r="L28" s="4"/>
    </row>
    <row r="29" spans="1:12" x14ac:dyDescent="0.3">
      <c r="A29" s="55"/>
      <c r="B29" s="4" t="s">
        <v>237</v>
      </c>
      <c r="C29" s="4" t="str">
        <f>VLOOKUP(B29,'Members Data'!$A$3:$F$365,2,FALSE)</f>
        <v>Stacey Reed</v>
      </c>
      <c r="D29" s="4">
        <f>VLOOKUP(B29,'Members Data'!$A$3:$F$365,3,FALSE)</f>
        <v>42</v>
      </c>
      <c r="E29" s="4" t="str">
        <f>VLOOKUP(B29,'Members Data'!$A$3:$F$365,4,FALSE)</f>
        <v>Torres</v>
      </c>
      <c r="F29" s="3" t="str">
        <f t="shared" si="0"/>
        <v>S</v>
      </c>
      <c r="G29" s="4">
        <v>5</v>
      </c>
      <c r="H29" s="4">
        <v>7</v>
      </c>
      <c r="I29" s="4">
        <v>7</v>
      </c>
      <c r="J29" s="4">
        <v>7</v>
      </c>
      <c r="K29" s="4">
        <v>12</v>
      </c>
      <c r="L29" s="4"/>
    </row>
    <row r="30" spans="1:12" x14ac:dyDescent="0.3">
      <c r="A30" s="55"/>
      <c r="B30" s="4" t="s">
        <v>197</v>
      </c>
      <c r="C30" s="4" t="str">
        <f>VLOOKUP(B30,'Members Data'!$A$3:$F$365,2,FALSE)</f>
        <v>Catherine Beniston</v>
      </c>
      <c r="D30" s="4">
        <f>VLOOKUP(B30,'Members Data'!$A$3:$F$365,3,FALSE)</f>
        <v>30</v>
      </c>
      <c r="E30" s="4" t="str">
        <f>VLOOKUP(B30,'Members Data'!$A$3:$F$365,4,FALSE)</f>
        <v>Dryfesdale Dundee</v>
      </c>
      <c r="F30" s="3" t="str">
        <f t="shared" si="0"/>
        <v>S</v>
      </c>
      <c r="G30" s="4">
        <v>4</v>
      </c>
      <c r="H30" s="4"/>
      <c r="I30" s="4">
        <v>6</v>
      </c>
      <c r="J30" s="4">
        <v>6</v>
      </c>
      <c r="K30" s="4">
        <v>14</v>
      </c>
      <c r="L30" s="4"/>
    </row>
    <row r="31" spans="1:12" x14ac:dyDescent="0.3">
      <c r="A31" s="55"/>
      <c r="B31" s="4" t="s">
        <v>590</v>
      </c>
      <c r="C31" s="4" t="str">
        <f>VLOOKUP(B31,'Members Data'!$A$3:$F$365,2,FALSE)</f>
        <v>Alicia Houlihan</v>
      </c>
      <c r="D31" s="4">
        <f>VLOOKUP(B31,'Members Data'!$A$3:$F$365,3,FALSE)</f>
        <v>135</v>
      </c>
      <c r="E31" s="4" t="str">
        <f>VLOOKUP(B31,'Members Data'!$A$3:$F$365,4,FALSE)</f>
        <v>Pairc An Faoi Diamond</v>
      </c>
      <c r="F31" s="3" t="str">
        <f t="shared" si="0"/>
        <v>S</v>
      </c>
      <c r="G31" s="4"/>
      <c r="H31" s="4">
        <v>6</v>
      </c>
      <c r="I31" s="4"/>
      <c r="J31" s="4"/>
      <c r="K31" s="4"/>
      <c r="L31" s="4"/>
    </row>
    <row r="32" spans="1:12" x14ac:dyDescent="0.3">
      <c r="A32" s="55"/>
      <c r="B32" s="4" t="s">
        <v>126</v>
      </c>
      <c r="C32" s="4" t="str">
        <f>VLOOKUP(B32,'Members Data'!$A$3:$F$365,2,FALSE)</f>
        <v>Annie Hopper</v>
      </c>
      <c r="D32" s="4">
        <f>VLOOKUP(B32,'Members Data'!$A$3:$F$365,3,FALSE)</f>
        <v>9</v>
      </c>
      <c r="E32" s="4" t="str">
        <f>VLOOKUP(B32,'Members Data'!$A$3:$F$365,4,FALSE)</f>
        <v>Renvarg Ruby Lou</v>
      </c>
      <c r="F32" s="3" t="str">
        <f t="shared" si="0"/>
        <v>J</v>
      </c>
      <c r="G32" s="4"/>
      <c r="H32" s="4">
        <v>5</v>
      </c>
      <c r="I32" s="4"/>
      <c r="J32" s="4"/>
      <c r="K32" s="4"/>
      <c r="L32" s="4"/>
    </row>
    <row r="33" spans="1:12" x14ac:dyDescent="0.3">
      <c r="A33" s="55"/>
      <c r="B33" s="4" t="s">
        <v>609</v>
      </c>
      <c r="C33" s="4" t="s">
        <v>418</v>
      </c>
      <c r="D33" s="4">
        <f>VLOOKUP(B33,'Members Data'!$A$3:$F$365,3,FALSE)</f>
        <v>93</v>
      </c>
      <c r="E33" s="4" t="str">
        <f>VLOOKUP(B33,'Members Data'!$A$3:$F$365,4,FALSE)</f>
        <v>Lolly</v>
      </c>
      <c r="F33" s="3" t="str">
        <f t="shared" si="0"/>
        <v>J</v>
      </c>
      <c r="G33" s="4"/>
      <c r="H33" s="4">
        <v>4</v>
      </c>
      <c r="I33" s="4"/>
      <c r="J33" s="4"/>
      <c r="K33" s="4"/>
      <c r="L33" s="4"/>
    </row>
    <row r="34" spans="1:12" x14ac:dyDescent="0.3">
      <c r="A34" s="55"/>
      <c r="B34" s="4" t="s">
        <v>327</v>
      </c>
      <c r="C34" s="4" t="str">
        <f>VLOOKUP(B34,'Members Data'!$A$3:$F$365,2,FALSE)</f>
        <v xml:space="preserve">Emily Howard </v>
      </c>
      <c r="D34" s="4">
        <f>VLOOKUP(B34,'Members Data'!$A$3:$F$365,3,FALSE)</f>
        <v>68</v>
      </c>
      <c r="E34" s="4" t="str">
        <f>VLOOKUP(B34,'Members Data'!$A$3:$F$365,4,FALSE)</f>
        <v xml:space="preserve">Ellswood Contessa </v>
      </c>
      <c r="F34" s="3" t="str">
        <f t="shared" si="0"/>
        <v>S</v>
      </c>
      <c r="G34" s="4"/>
      <c r="H34" s="4">
        <v>3</v>
      </c>
      <c r="I34" s="4"/>
      <c r="J34" s="4"/>
      <c r="K34" s="4"/>
      <c r="L34" s="4"/>
    </row>
    <row r="35" spans="1:12" x14ac:dyDescent="0.3">
      <c r="A35" s="55"/>
      <c r="B35" s="4"/>
      <c r="C35" s="4" t="e">
        <f>VLOOKUP(B35,'Members Data'!$A$3:$F$365,2,FALSE)</f>
        <v>#N/A</v>
      </c>
      <c r="D35" s="4" t="e">
        <f>VLOOKUP(B35,'Members Data'!$A$3:$F$365,3,FALSE)</f>
        <v>#N/A</v>
      </c>
      <c r="E35" s="4" t="e">
        <f>VLOOKUP(B35,'Members Data'!$A$3:$F$365,4,FALSE)</f>
        <v>#N/A</v>
      </c>
      <c r="F35" s="3" t="str">
        <f t="shared" si="0"/>
        <v/>
      </c>
      <c r="G35" s="4"/>
      <c r="H35" s="4"/>
      <c r="I35" s="4"/>
      <c r="J35" s="4"/>
      <c r="K35" s="4"/>
      <c r="L35" s="4"/>
    </row>
    <row r="36" spans="1:12" x14ac:dyDescent="0.3">
      <c r="A36" s="55"/>
      <c r="B36" s="4"/>
      <c r="C36" s="4" t="e">
        <f>VLOOKUP(B36,'Members Data'!$A$3:$F$365,2,FALSE)</f>
        <v>#N/A</v>
      </c>
      <c r="D36" s="4" t="e">
        <f>VLOOKUP(B36,'Members Data'!$A$3:$F$365,3,FALSE)</f>
        <v>#N/A</v>
      </c>
      <c r="E36" s="4" t="e">
        <f>VLOOKUP(B36,'Members Data'!$A$3:$F$365,4,FALSE)</f>
        <v>#N/A</v>
      </c>
      <c r="F36" s="3" t="str">
        <f t="shared" si="0"/>
        <v/>
      </c>
      <c r="G36" s="4"/>
      <c r="H36" s="4"/>
      <c r="I36" s="4"/>
      <c r="J36" s="4"/>
      <c r="K36" s="4"/>
      <c r="L36" s="4"/>
    </row>
    <row r="37" spans="1:12" x14ac:dyDescent="0.3">
      <c r="A37" s="55"/>
      <c r="B37" s="4"/>
      <c r="C37" s="4" t="e">
        <f>VLOOKUP(B37,'Members Data'!$A$3:$F$365,2,FALSE)</f>
        <v>#N/A</v>
      </c>
      <c r="D37" s="4" t="e">
        <f>VLOOKUP(B37,'Members Data'!$A$3:$F$365,3,FALSE)</f>
        <v>#N/A</v>
      </c>
      <c r="E37" s="4" t="e">
        <f>VLOOKUP(B37,'Members Data'!$A$3:$F$365,4,FALSE)</f>
        <v>#N/A</v>
      </c>
      <c r="F37" s="3" t="str">
        <f t="shared" si="0"/>
        <v/>
      </c>
      <c r="G37" s="4"/>
      <c r="H37" s="4"/>
      <c r="I37" s="4"/>
      <c r="J37" s="4"/>
      <c r="K37" s="4"/>
      <c r="L37" s="4"/>
    </row>
    <row r="38" spans="1:12" x14ac:dyDescent="0.3">
      <c r="A38" s="55"/>
      <c r="B38" s="4"/>
      <c r="C38" s="4" t="e">
        <f>VLOOKUP(B38,'Members Data'!$A$3:$F$365,2,FALSE)</f>
        <v>#N/A</v>
      </c>
      <c r="D38" s="4" t="e">
        <f>VLOOKUP(B38,'Members Data'!$A$3:$F$365,3,FALSE)</f>
        <v>#N/A</v>
      </c>
      <c r="E38" s="4" t="e">
        <f>VLOOKUP(B38,'Members Data'!$A$3:$F$365,4,FALSE)</f>
        <v>#N/A</v>
      </c>
      <c r="F38" s="3" t="str">
        <f t="shared" si="0"/>
        <v/>
      </c>
      <c r="G38" s="4"/>
      <c r="H38" s="4"/>
      <c r="I38" s="4"/>
      <c r="J38" s="4"/>
      <c r="K38" s="4"/>
      <c r="L38" s="4"/>
    </row>
    <row r="39" spans="1:12" x14ac:dyDescent="0.3">
      <c r="A39" s="55"/>
      <c r="B39" s="4"/>
      <c r="C39" s="4" t="e">
        <f>VLOOKUP(B39,'Members Data'!$A$3:$F$365,2,FALSE)</f>
        <v>#N/A</v>
      </c>
      <c r="D39" s="4" t="e">
        <f>VLOOKUP(B39,'Members Data'!$A$3:$F$365,3,FALSE)</f>
        <v>#N/A</v>
      </c>
      <c r="E39" s="4" t="e">
        <f>VLOOKUP(B39,'Members Data'!$A$3:$F$365,4,FALSE)</f>
        <v>#N/A</v>
      </c>
      <c r="F39" s="3" t="str">
        <f t="shared" si="0"/>
        <v/>
      </c>
      <c r="G39" s="4"/>
      <c r="H39" s="4"/>
      <c r="I39" s="4"/>
      <c r="J39" s="4"/>
      <c r="K39" s="4"/>
      <c r="L39" s="4"/>
    </row>
    <row r="40" spans="1:12" x14ac:dyDescent="0.3">
      <c r="A40" s="55"/>
      <c r="B40" s="4"/>
      <c r="C40" s="4" t="e">
        <f>VLOOKUP(B40,'Members Data'!$A$3:$F$365,2,FALSE)</f>
        <v>#N/A</v>
      </c>
      <c r="D40" s="4" t="e">
        <f>VLOOKUP(B40,'Members Data'!$A$3:$F$365,3,FALSE)</f>
        <v>#N/A</v>
      </c>
      <c r="E40" s="4" t="e">
        <f>VLOOKUP(B40,'Members Data'!$A$3:$F$365,4,FALSE)</f>
        <v>#N/A</v>
      </c>
      <c r="F40" s="3" t="str">
        <f t="shared" si="0"/>
        <v/>
      </c>
      <c r="G40" s="4"/>
      <c r="H40" s="4"/>
      <c r="I40" s="4"/>
      <c r="J40" s="4"/>
      <c r="K40" s="4"/>
      <c r="L40" s="4"/>
    </row>
    <row r="41" spans="1:12" x14ac:dyDescent="0.3">
      <c r="A41" s="55"/>
      <c r="B41" s="4"/>
      <c r="C41" s="4" t="e">
        <f>VLOOKUP(B41,'Members Data'!$A$3:$F$365,2,FALSE)</f>
        <v>#N/A</v>
      </c>
      <c r="D41" s="4" t="e">
        <f>VLOOKUP(B41,'Members Data'!$A$3:$F$365,3,FALSE)</f>
        <v>#N/A</v>
      </c>
      <c r="E41" s="4" t="e">
        <f>VLOOKUP(B41,'Members Data'!$A$3:$F$365,4,FALSE)</f>
        <v>#N/A</v>
      </c>
      <c r="F41" s="3" t="str">
        <f t="shared" si="0"/>
        <v/>
      </c>
      <c r="G41" s="4"/>
      <c r="H41" s="4"/>
      <c r="I41" s="4"/>
      <c r="J41" s="4"/>
      <c r="K41" s="4"/>
      <c r="L41" s="4"/>
    </row>
    <row r="42" spans="1:12" x14ac:dyDescent="0.3">
      <c r="A42" s="55"/>
      <c r="B42" s="4"/>
      <c r="C42" s="4" t="e">
        <f>VLOOKUP(B42,'Members Data'!$A$3:$F$365,2,FALSE)</f>
        <v>#N/A</v>
      </c>
      <c r="D42" s="4" t="e">
        <f>VLOOKUP(B42,'Members Data'!$A$3:$F$365,3,FALSE)</f>
        <v>#N/A</v>
      </c>
      <c r="E42" s="4" t="e">
        <f>VLOOKUP(B42,'Members Data'!$A$3:$F$365,4,FALSE)</f>
        <v>#N/A</v>
      </c>
      <c r="F42" s="3" t="str">
        <f t="shared" si="0"/>
        <v/>
      </c>
      <c r="G42" s="4"/>
      <c r="H42" s="4"/>
      <c r="I42" s="4"/>
      <c r="J42" s="4"/>
      <c r="K42" s="4"/>
      <c r="L42" s="4"/>
    </row>
    <row r="43" spans="1:12" x14ac:dyDescent="0.3">
      <c r="A43" s="55"/>
      <c r="B43" s="4"/>
      <c r="C43" s="4" t="e">
        <f>VLOOKUP(B43,'Members Data'!$A$3:$F$365,2,FALSE)</f>
        <v>#N/A</v>
      </c>
      <c r="D43" s="4" t="e">
        <f>VLOOKUP(B43,'Members Data'!$A$3:$F$365,3,FALSE)</f>
        <v>#N/A</v>
      </c>
      <c r="E43" s="4" t="e">
        <f>VLOOKUP(B43,'Members Data'!$A$3:$F$365,4,FALSE)</f>
        <v>#N/A</v>
      </c>
      <c r="F43" s="3" t="str">
        <f t="shared" si="0"/>
        <v/>
      </c>
      <c r="G43" s="4"/>
      <c r="H43" s="4"/>
      <c r="I43" s="4"/>
      <c r="J43" s="4"/>
      <c r="K43" s="4"/>
      <c r="L43" s="4"/>
    </row>
    <row r="44" spans="1:12" x14ac:dyDescent="0.3">
      <c r="A44" s="55"/>
      <c r="B44" s="4"/>
      <c r="C44" s="4" t="e">
        <f>VLOOKUP(B44,'Members Data'!$A$3:$F$365,2,FALSE)</f>
        <v>#N/A</v>
      </c>
      <c r="D44" s="4" t="e">
        <f>VLOOKUP(B44,'Members Data'!$A$3:$F$365,3,FALSE)</f>
        <v>#N/A</v>
      </c>
      <c r="E44" s="4" t="e">
        <f>VLOOKUP(B44,'Members Data'!$A$3:$F$365,4,FALSE)</f>
        <v>#N/A</v>
      </c>
      <c r="F44" s="3" t="str">
        <f t="shared" si="0"/>
        <v/>
      </c>
      <c r="G44" s="4"/>
      <c r="H44" s="4"/>
      <c r="I44" s="4"/>
      <c r="J44" s="4"/>
      <c r="K44" s="4"/>
      <c r="L44" s="4"/>
    </row>
    <row r="45" spans="1:12" x14ac:dyDescent="0.3">
      <c r="A45" s="55"/>
      <c r="B45" s="4"/>
      <c r="C45" s="4" t="e">
        <f>VLOOKUP(B45,'Members Data'!$A$3:$F$365,2,FALSE)</f>
        <v>#N/A</v>
      </c>
      <c r="D45" s="4" t="e">
        <f>VLOOKUP(B45,'Members Data'!$A$3:$F$365,3,FALSE)</f>
        <v>#N/A</v>
      </c>
      <c r="E45" s="4" t="e">
        <f>VLOOKUP(B45,'Members Data'!$A$3:$F$365,4,FALSE)</f>
        <v>#N/A</v>
      </c>
      <c r="F45" s="3" t="str">
        <f t="shared" si="0"/>
        <v/>
      </c>
      <c r="G45" s="4"/>
      <c r="H45" s="4"/>
      <c r="I45" s="4"/>
      <c r="J45" s="4"/>
      <c r="K45" s="4"/>
      <c r="L45" s="4"/>
    </row>
    <row r="46" spans="1:12" x14ac:dyDescent="0.3">
      <c r="A46" s="55"/>
      <c r="B46" s="4"/>
      <c r="C46" s="4" t="e">
        <f>VLOOKUP(B46,'Members Data'!$A$3:$F$365,2,FALSE)</f>
        <v>#N/A</v>
      </c>
      <c r="D46" s="4" t="e">
        <f>VLOOKUP(B46,'Members Data'!$A$3:$F$365,3,FALSE)</f>
        <v>#N/A</v>
      </c>
      <c r="E46" s="4" t="e">
        <f>VLOOKUP(B46,'Members Data'!$A$3:$F$365,4,FALSE)</f>
        <v>#N/A</v>
      </c>
      <c r="F46" s="3" t="str">
        <f t="shared" si="0"/>
        <v/>
      </c>
      <c r="G46" s="4"/>
      <c r="H46" s="4"/>
      <c r="I46" s="4"/>
      <c r="J46" s="4"/>
      <c r="K46" s="4"/>
      <c r="L46" s="4"/>
    </row>
    <row r="47" spans="1:12" x14ac:dyDescent="0.3">
      <c r="A47" s="55"/>
      <c r="B47" s="4"/>
      <c r="C47" s="4" t="e">
        <f>VLOOKUP(B47,'Members Data'!$A$3:$F$365,2,FALSE)</f>
        <v>#N/A</v>
      </c>
      <c r="D47" s="4" t="e">
        <f>VLOOKUP(B47,'Members Data'!$A$3:$F$365,3,FALSE)</f>
        <v>#N/A</v>
      </c>
      <c r="E47" s="4" t="e">
        <f>VLOOKUP(B47,'Members Data'!$A$3:$F$365,4,FALSE)</f>
        <v>#N/A</v>
      </c>
      <c r="F47" s="3" t="str">
        <f t="shared" si="0"/>
        <v/>
      </c>
      <c r="G47" s="4"/>
      <c r="H47" s="4"/>
      <c r="I47" s="4"/>
      <c r="J47" s="4"/>
      <c r="K47" s="4"/>
      <c r="L47" s="4"/>
    </row>
    <row r="48" spans="1:12" x14ac:dyDescent="0.3">
      <c r="A48" s="14"/>
      <c r="C48" s="1"/>
      <c r="D48" s="1"/>
      <c r="E48" s="1"/>
      <c r="F48" s="3" t="str">
        <f t="shared" si="0"/>
        <v/>
      </c>
    </row>
    <row r="49" spans="1:12" x14ac:dyDescent="0.3">
      <c r="A49" s="77" t="s">
        <v>84</v>
      </c>
      <c r="B49" s="5"/>
      <c r="C49" s="5" t="e">
        <f>VLOOKUP(B49,'Members Data'!$A$3:$F$365,2,FALSE)</f>
        <v>#N/A</v>
      </c>
      <c r="D49" s="5" t="e">
        <f>VLOOKUP(B49,'Members Data'!$A$3:$F$365,3,FALSE)</f>
        <v>#N/A</v>
      </c>
      <c r="E49" s="5" t="e">
        <f>VLOOKUP(B49,'Members Data'!$A$3:$F$365,4,FALSE)</f>
        <v>#N/A</v>
      </c>
      <c r="F49" s="3" t="str">
        <f t="shared" si="0"/>
        <v/>
      </c>
      <c r="G49" s="5"/>
      <c r="H49" s="5"/>
      <c r="I49" s="5"/>
      <c r="J49" s="5"/>
      <c r="K49" s="5"/>
      <c r="L49" s="5"/>
    </row>
    <row r="50" spans="1:12" x14ac:dyDescent="0.3">
      <c r="A50" s="77"/>
      <c r="B50" s="5"/>
      <c r="C50" s="5" t="e">
        <f>VLOOKUP(B50,'Members Data'!$A$3:$F$365,2,FALSE)</f>
        <v>#N/A</v>
      </c>
      <c r="D50" s="5" t="e">
        <f>VLOOKUP(B50,'Members Data'!$A$3:$F$365,3,FALSE)</f>
        <v>#N/A</v>
      </c>
      <c r="E50" s="5" t="e">
        <f>VLOOKUP(B50,'Members Data'!$A$3:$F$365,4,FALSE)</f>
        <v>#N/A</v>
      </c>
      <c r="F50" s="3" t="str">
        <f t="shared" si="0"/>
        <v/>
      </c>
      <c r="G50" s="5"/>
      <c r="H50" s="5"/>
      <c r="I50" s="5"/>
      <c r="J50" s="5"/>
      <c r="K50" s="5"/>
      <c r="L50" s="5"/>
    </row>
    <row r="51" spans="1:12" x14ac:dyDescent="0.3">
      <c r="A51" s="77"/>
      <c r="B51" s="5"/>
      <c r="C51" s="5" t="e">
        <f>VLOOKUP(B51,'Members Data'!$A$3:$F$365,2,FALSE)</f>
        <v>#N/A</v>
      </c>
      <c r="D51" s="5" t="e">
        <f>VLOOKUP(B51,'Members Data'!$A$3:$F$365,3,FALSE)</f>
        <v>#N/A</v>
      </c>
      <c r="E51" s="5" t="e">
        <f>VLOOKUP(B51,'Members Data'!$A$3:$F$365,4,FALSE)</f>
        <v>#N/A</v>
      </c>
      <c r="F51" s="3" t="str">
        <f t="shared" si="0"/>
        <v/>
      </c>
      <c r="G51" s="5"/>
      <c r="H51" s="5"/>
      <c r="I51" s="5"/>
      <c r="J51" s="5"/>
      <c r="K51" s="5"/>
      <c r="L51" s="5"/>
    </row>
    <row r="52" spans="1:12" x14ac:dyDescent="0.3">
      <c r="A52" s="77"/>
      <c r="B52" s="5"/>
      <c r="C52" s="5" t="e">
        <f>VLOOKUP(B52,'Members Data'!$A$3:$F$365,2,FALSE)</f>
        <v>#N/A</v>
      </c>
      <c r="D52" s="5" t="e">
        <f>VLOOKUP(B52,'Members Data'!$A$3:$F$365,3,FALSE)</f>
        <v>#N/A</v>
      </c>
      <c r="E52" s="5" t="e">
        <f>VLOOKUP(B52,'Members Data'!$A$3:$F$365,4,FALSE)</f>
        <v>#N/A</v>
      </c>
      <c r="F52" s="3" t="str">
        <f t="shared" si="0"/>
        <v/>
      </c>
      <c r="G52" s="5"/>
      <c r="H52" s="5"/>
      <c r="I52" s="5"/>
      <c r="J52" s="5"/>
      <c r="K52" s="5"/>
      <c r="L52" s="5"/>
    </row>
    <row r="53" spans="1:12" x14ac:dyDescent="0.3">
      <c r="A53" s="77"/>
      <c r="B53" s="5"/>
      <c r="C53" s="5" t="e">
        <f>VLOOKUP(B53,'Members Data'!$A$3:$F$365,2,FALSE)</f>
        <v>#N/A</v>
      </c>
      <c r="D53" s="5" t="e">
        <f>VLOOKUP(B53,'Members Data'!$A$3:$F$365,3,FALSE)</f>
        <v>#N/A</v>
      </c>
      <c r="E53" s="5" t="e">
        <f>VLOOKUP(B53,'Members Data'!$A$3:$F$365,4,FALSE)</f>
        <v>#N/A</v>
      </c>
      <c r="F53" s="3" t="str">
        <f t="shared" si="0"/>
        <v/>
      </c>
      <c r="G53" s="5"/>
      <c r="H53" s="5"/>
      <c r="I53" s="5"/>
      <c r="J53" s="5"/>
      <c r="K53" s="5"/>
      <c r="L53" s="5"/>
    </row>
    <row r="54" spans="1:12" x14ac:dyDescent="0.3">
      <c r="A54" s="77"/>
      <c r="B54" s="5"/>
      <c r="C54" s="5" t="e">
        <f>VLOOKUP(B54,'Members Data'!$A$3:$F$365,2,FALSE)</f>
        <v>#N/A</v>
      </c>
      <c r="D54" s="5" t="e">
        <f>VLOOKUP(B54,'Members Data'!$A$3:$F$365,3,FALSE)</f>
        <v>#N/A</v>
      </c>
      <c r="E54" s="5" t="e">
        <f>VLOOKUP(B54,'Members Data'!$A$3:$F$365,4,FALSE)</f>
        <v>#N/A</v>
      </c>
      <c r="F54" s="3" t="str">
        <f t="shared" si="0"/>
        <v/>
      </c>
      <c r="G54" s="5"/>
      <c r="H54" s="5"/>
      <c r="I54" s="5"/>
      <c r="J54" s="5"/>
      <c r="K54" s="5"/>
      <c r="L54" s="5"/>
    </row>
    <row r="55" spans="1:12" x14ac:dyDescent="0.3">
      <c r="A55" s="77"/>
      <c r="B55" s="5"/>
      <c r="C55" s="5" t="e">
        <f>VLOOKUP(B55,'Members Data'!$A$3:$F$365,2,FALSE)</f>
        <v>#N/A</v>
      </c>
      <c r="D55" s="5" t="e">
        <f>VLOOKUP(B55,'Members Data'!$A$3:$F$365,3,FALSE)</f>
        <v>#N/A</v>
      </c>
      <c r="E55" s="5" t="e">
        <f>VLOOKUP(B55,'Members Data'!$A$3:$F$365,4,FALSE)</f>
        <v>#N/A</v>
      </c>
      <c r="F55" s="3" t="str">
        <f t="shared" si="0"/>
        <v/>
      </c>
      <c r="G55" s="5"/>
      <c r="H55" s="5"/>
      <c r="I55" s="5"/>
      <c r="J55" s="5"/>
      <c r="K55" s="5"/>
      <c r="L55" s="5"/>
    </row>
    <row r="56" spans="1:12" x14ac:dyDescent="0.3">
      <c r="A56" s="77"/>
      <c r="B56" s="5"/>
      <c r="C56" s="5" t="e">
        <f>VLOOKUP(B56,'Members Data'!$A$3:$F$365,2,FALSE)</f>
        <v>#N/A</v>
      </c>
      <c r="D56" s="5" t="e">
        <f>VLOOKUP(B56,'Members Data'!$A$3:$F$365,3,FALSE)</f>
        <v>#N/A</v>
      </c>
      <c r="E56" s="5" t="e">
        <f>VLOOKUP(B56,'Members Data'!$A$3:$F$365,4,FALSE)</f>
        <v>#N/A</v>
      </c>
      <c r="F56" s="3" t="str">
        <f t="shared" si="0"/>
        <v/>
      </c>
      <c r="G56" s="5"/>
      <c r="H56" s="5"/>
      <c r="I56" s="5"/>
      <c r="J56" s="5"/>
      <c r="K56" s="5"/>
      <c r="L56" s="5"/>
    </row>
    <row r="57" spans="1:12" x14ac:dyDescent="0.3">
      <c r="A57" s="77"/>
      <c r="B57" s="5"/>
      <c r="C57" s="5" t="e">
        <f>VLOOKUP(B57,'Members Data'!$A$3:$F$365,2,FALSE)</f>
        <v>#N/A</v>
      </c>
      <c r="D57" s="5" t="e">
        <f>VLOOKUP(B57,'Members Data'!$A$3:$F$365,3,FALSE)</f>
        <v>#N/A</v>
      </c>
      <c r="E57" s="5" t="e">
        <f>VLOOKUP(B57,'Members Data'!$A$3:$F$365,4,FALSE)</f>
        <v>#N/A</v>
      </c>
      <c r="F57" s="3" t="str">
        <f t="shared" si="0"/>
        <v/>
      </c>
      <c r="G57" s="5"/>
      <c r="H57" s="5"/>
      <c r="I57" s="5"/>
      <c r="J57" s="5"/>
      <c r="K57" s="5"/>
      <c r="L57" s="5"/>
    </row>
    <row r="58" spans="1:12" x14ac:dyDescent="0.3">
      <c r="A58" s="77"/>
      <c r="B58" s="5"/>
      <c r="C58" s="5" t="e">
        <f>VLOOKUP(B58,'Members Data'!$A$3:$F$365,2,FALSE)</f>
        <v>#N/A</v>
      </c>
      <c r="D58" s="5" t="e">
        <f>VLOOKUP(B58,'Members Data'!$A$3:$F$365,3,FALSE)</f>
        <v>#N/A</v>
      </c>
      <c r="E58" s="5" t="e">
        <f>VLOOKUP(B58,'Members Data'!$A$3:$F$365,4,FALSE)</f>
        <v>#N/A</v>
      </c>
      <c r="F58" s="3" t="str">
        <f t="shared" si="0"/>
        <v/>
      </c>
      <c r="G58" s="5"/>
      <c r="H58" s="5"/>
      <c r="I58" s="5"/>
      <c r="J58" s="5"/>
      <c r="K58" s="5"/>
      <c r="L58" s="5"/>
    </row>
    <row r="59" spans="1:12" x14ac:dyDescent="0.3">
      <c r="A59" s="77"/>
      <c r="B59" s="5"/>
      <c r="C59" s="5" t="e">
        <f>VLOOKUP(B59,'Members Data'!$A$3:$F$365,2,FALSE)</f>
        <v>#N/A</v>
      </c>
      <c r="D59" s="5" t="e">
        <f>VLOOKUP(B59,'Members Data'!$A$3:$F$365,3,FALSE)</f>
        <v>#N/A</v>
      </c>
      <c r="E59" s="5" t="e">
        <f>VLOOKUP(B59,'Members Data'!$A$3:$F$365,4,FALSE)</f>
        <v>#N/A</v>
      </c>
      <c r="F59" s="3" t="str">
        <f t="shared" si="0"/>
        <v/>
      </c>
      <c r="G59" s="5"/>
      <c r="H59" s="5"/>
      <c r="I59" s="5"/>
      <c r="J59" s="5"/>
      <c r="K59" s="5"/>
      <c r="L59" s="5"/>
    </row>
    <row r="60" spans="1:12" x14ac:dyDescent="0.3">
      <c r="A60" s="77"/>
      <c r="B60" s="5"/>
      <c r="C60" s="5" t="e">
        <f>VLOOKUP(B60,'Members Data'!$A$3:$F$365,2,FALSE)</f>
        <v>#N/A</v>
      </c>
      <c r="D60" s="5" t="e">
        <f>VLOOKUP(B60,'Members Data'!$A$3:$F$365,3,FALSE)</f>
        <v>#N/A</v>
      </c>
      <c r="E60" s="5" t="e">
        <f>VLOOKUP(B60,'Members Data'!$A$3:$F$365,4,FALSE)</f>
        <v>#N/A</v>
      </c>
      <c r="F60" s="3" t="str">
        <f t="shared" si="0"/>
        <v/>
      </c>
      <c r="G60" s="5"/>
      <c r="H60" s="5"/>
      <c r="I60" s="5"/>
      <c r="J60" s="5"/>
      <c r="K60" s="5"/>
      <c r="L60" s="5"/>
    </row>
    <row r="61" spans="1:12" x14ac:dyDescent="0.3">
      <c r="A61" s="77"/>
      <c r="B61" s="5"/>
      <c r="C61" s="5" t="e">
        <f>VLOOKUP(B61,'Members Data'!$A$3:$F$365,2,FALSE)</f>
        <v>#N/A</v>
      </c>
      <c r="D61" s="5" t="e">
        <f>VLOOKUP(B61,'Members Data'!$A$3:$F$365,3,FALSE)</f>
        <v>#N/A</v>
      </c>
      <c r="E61" s="5" t="e">
        <f>VLOOKUP(B61,'Members Data'!$A$3:$F$365,4,FALSE)</f>
        <v>#N/A</v>
      </c>
      <c r="F61" s="3" t="str">
        <f t="shared" si="0"/>
        <v/>
      </c>
      <c r="G61" s="5"/>
      <c r="H61" s="5"/>
      <c r="I61" s="5"/>
      <c r="J61" s="5"/>
      <c r="K61" s="5"/>
      <c r="L61" s="5"/>
    </row>
    <row r="62" spans="1:12" x14ac:dyDescent="0.3">
      <c r="A62" s="77"/>
      <c r="B62" s="5"/>
      <c r="C62" s="5" t="e">
        <f>VLOOKUP(B62,'Members Data'!$A$3:$F$365,2,FALSE)</f>
        <v>#N/A</v>
      </c>
      <c r="D62" s="5" t="e">
        <f>VLOOKUP(B62,'Members Data'!$A$3:$F$365,3,FALSE)</f>
        <v>#N/A</v>
      </c>
      <c r="E62" s="5" t="e">
        <f>VLOOKUP(B62,'Members Data'!$A$3:$F$365,4,FALSE)</f>
        <v>#N/A</v>
      </c>
      <c r="F62" s="3" t="str">
        <f t="shared" si="0"/>
        <v/>
      </c>
      <c r="G62" s="5"/>
      <c r="H62" s="5"/>
      <c r="I62" s="5"/>
      <c r="J62" s="5"/>
      <c r="K62" s="5"/>
      <c r="L62" s="5"/>
    </row>
    <row r="63" spans="1:12" x14ac:dyDescent="0.3">
      <c r="A63" s="77"/>
      <c r="B63" s="5"/>
      <c r="C63" s="5" t="e">
        <f>VLOOKUP(B63,'Members Data'!$A$3:$F$365,2,FALSE)</f>
        <v>#N/A</v>
      </c>
      <c r="D63" s="5" t="e">
        <f>VLOOKUP(B63,'Members Data'!$A$3:$F$365,3,FALSE)</f>
        <v>#N/A</v>
      </c>
      <c r="E63" s="5" t="e">
        <f>VLOOKUP(B63,'Members Data'!$A$3:$F$365,4,FALSE)</f>
        <v>#N/A</v>
      </c>
      <c r="F63" s="3" t="str">
        <f t="shared" si="0"/>
        <v/>
      </c>
      <c r="G63" s="5"/>
      <c r="H63" s="5"/>
      <c r="I63" s="5"/>
      <c r="J63" s="5"/>
      <c r="K63" s="5"/>
      <c r="L63" s="5"/>
    </row>
    <row r="64" spans="1:12" x14ac:dyDescent="0.3">
      <c r="A64" s="77"/>
      <c r="B64" s="5"/>
      <c r="C64" s="5" t="e">
        <f>VLOOKUP(B64,'Members Data'!$A$3:$F$365,2,FALSE)</f>
        <v>#N/A</v>
      </c>
      <c r="D64" s="5" t="e">
        <f>VLOOKUP(B64,'Members Data'!$A$3:$F$365,3,FALSE)</f>
        <v>#N/A</v>
      </c>
      <c r="E64" s="5" t="e">
        <f>VLOOKUP(B64,'Members Data'!$A$3:$F$365,4,FALSE)</f>
        <v>#N/A</v>
      </c>
      <c r="F64" s="3" t="str">
        <f t="shared" si="0"/>
        <v/>
      </c>
      <c r="G64" s="5"/>
      <c r="H64" s="5"/>
      <c r="I64" s="5"/>
      <c r="J64" s="5"/>
      <c r="K64" s="5"/>
      <c r="L64" s="5"/>
    </row>
    <row r="65" spans="1:12" x14ac:dyDescent="0.3">
      <c r="A65" s="77"/>
      <c r="B65" s="5"/>
      <c r="C65" s="5" t="e">
        <f>VLOOKUP(B65,'Members Data'!$A$3:$F$365,2,FALSE)</f>
        <v>#N/A</v>
      </c>
      <c r="D65" s="5" t="e">
        <f>VLOOKUP(B65,'Members Data'!$A$3:$F$365,3,FALSE)</f>
        <v>#N/A</v>
      </c>
      <c r="E65" s="5" t="e">
        <f>VLOOKUP(B65,'Members Data'!$A$3:$F$365,4,FALSE)</f>
        <v>#N/A</v>
      </c>
      <c r="F65" s="3" t="str">
        <f t="shared" si="0"/>
        <v/>
      </c>
      <c r="G65" s="5"/>
      <c r="H65" s="5"/>
      <c r="I65" s="5"/>
      <c r="J65" s="5"/>
      <c r="K65" s="5"/>
      <c r="L65" s="5"/>
    </row>
    <row r="66" spans="1:12" x14ac:dyDescent="0.3">
      <c r="A66" s="77"/>
      <c r="B66" s="5"/>
      <c r="C66" s="5" t="e">
        <f>VLOOKUP(B66,'Members Data'!$A$3:$F$365,2,FALSE)</f>
        <v>#N/A</v>
      </c>
      <c r="D66" s="5" t="e">
        <f>VLOOKUP(B66,'Members Data'!$A$3:$F$365,3,FALSE)</f>
        <v>#N/A</v>
      </c>
      <c r="E66" s="5" t="e">
        <f>VLOOKUP(B66,'Members Data'!$A$3:$F$365,4,FALSE)</f>
        <v>#N/A</v>
      </c>
      <c r="F66" s="3" t="str">
        <f t="shared" si="0"/>
        <v/>
      </c>
      <c r="G66" s="5"/>
      <c r="H66" s="5"/>
      <c r="I66" s="5"/>
      <c r="J66" s="5"/>
      <c r="K66" s="5"/>
      <c r="L66" s="5"/>
    </row>
    <row r="67" spans="1:12" x14ac:dyDescent="0.3">
      <c r="A67" s="77"/>
      <c r="B67" s="5"/>
      <c r="C67" s="5" t="e">
        <f>VLOOKUP(B67,'Members Data'!$A$3:$F$365,2,FALSE)</f>
        <v>#N/A</v>
      </c>
      <c r="D67" s="5" t="e">
        <f>VLOOKUP(B67,'Members Data'!$A$3:$F$365,3,FALSE)</f>
        <v>#N/A</v>
      </c>
      <c r="E67" s="5" t="e">
        <f>VLOOKUP(B67,'Members Data'!$A$3:$F$365,4,FALSE)</f>
        <v>#N/A</v>
      </c>
      <c r="F67" s="3" t="str">
        <f t="shared" si="0"/>
        <v/>
      </c>
      <c r="G67" s="5"/>
      <c r="H67" s="5"/>
      <c r="I67" s="5"/>
      <c r="J67" s="5"/>
      <c r="K67" s="5"/>
      <c r="L67" s="5"/>
    </row>
    <row r="68" spans="1:12" x14ac:dyDescent="0.3">
      <c r="A68" s="77"/>
      <c r="B68" s="5"/>
      <c r="C68" s="5" t="e">
        <f>VLOOKUP(B68,'Members Data'!$A$3:$F$365,2,FALSE)</f>
        <v>#N/A</v>
      </c>
      <c r="D68" s="5" t="e">
        <f>VLOOKUP(B68,'Members Data'!$A$3:$F$365,3,FALSE)</f>
        <v>#N/A</v>
      </c>
      <c r="E68" s="5" t="e">
        <f>VLOOKUP(B68,'Members Data'!$A$3:$F$365,4,FALSE)</f>
        <v>#N/A</v>
      </c>
      <c r="F68" s="3" t="str">
        <f t="shared" ref="F68:F131" si="1">IF((LEFT(B68,1)="I"),"J",LEFT(B68,1))</f>
        <v/>
      </c>
      <c r="G68" s="5"/>
      <c r="H68" s="5"/>
      <c r="I68" s="5"/>
      <c r="J68" s="5"/>
      <c r="K68" s="5"/>
      <c r="L68" s="5"/>
    </row>
    <row r="69" spans="1:12" x14ac:dyDescent="0.3">
      <c r="A69" s="77"/>
      <c r="B69" s="5"/>
      <c r="C69" s="5" t="e">
        <f>VLOOKUP(B69,'Members Data'!$A$3:$F$365,2,FALSE)</f>
        <v>#N/A</v>
      </c>
      <c r="D69" s="5" t="e">
        <f>VLOOKUP(B69,'Members Data'!$A$3:$F$365,3,FALSE)</f>
        <v>#N/A</v>
      </c>
      <c r="E69" s="5" t="e">
        <f>VLOOKUP(B69,'Members Data'!$A$3:$F$365,4,FALSE)</f>
        <v>#N/A</v>
      </c>
      <c r="F69" s="3" t="str">
        <f t="shared" si="1"/>
        <v/>
      </c>
      <c r="G69" s="5"/>
      <c r="H69" s="5"/>
      <c r="I69" s="5"/>
      <c r="J69" s="5"/>
      <c r="K69" s="5"/>
      <c r="L69" s="5"/>
    </row>
    <row r="70" spans="1:12" x14ac:dyDescent="0.3">
      <c r="A70" s="14"/>
      <c r="C70" s="1"/>
      <c r="D70" s="1"/>
      <c r="E70" s="1"/>
      <c r="F70" s="3" t="str">
        <f t="shared" si="1"/>
        <v/>
      </c>
    </row>
    <row r="71" spans="1:12" x14ac:dyDescent="0.3">
      <c r="A71" s="57" t="s">
        <v>85</v>
      </c>
      <c r="B71" s="6" t="s">
        <v>152</v>
      </c>
      <c r="C71" s="6" t="str">
        <f>VLOOKUP(B71,'Members Data'!$A$3:$F$365,2,FALSE)</f>
        <v>Harriett Brice-Burns</v>
      </c>
      <c r="D71" s="6">
        <f>VLOOKUP(B71,'Members Data'!$A$3:$F$365,3,FALSE)</f>
        <v>17</v>
      </c>
      <c r="E71" s="6" t="str">
        <f>VLOOKUP(B71,'Members Data'!$A$3:$F$365,4,FALSE)</f>
        <v>Parkbourne Fantasia</v>
      </c>
      <c r="F71" s="3" t="str">
        <f t="shared" si="1"/>
        <v>J</v>
      </c>
      <c r="G71" s="6">
        <v>7</v>
      </c>
      <c r="H71" s="6">
        <v>7</v>
      </c>
      <c r="I71" s="6">
        <v>7</v>
      </c>
      <c r="J71" s="6">
        <v>7</v>
      </c>
      <c r="K71" s="6">
        <v>14</v>
      </c>
      <c r="L71" s="6"/>
    </row>
    <row r="72" spans="1:12" x14ac:dyDescent="0.3">
      <c r="A72" s="57"/>
      <c r="B72" s="6" t="s">
        <v>333</v>
      </c>
      <c r="C72" s="6" t="str">
        <f>VLOOKUP(B72,'Members Data'!$A$3:$F$365,2,FALSE)</f>
        <v>Alexia Sloane</v>
      </c>
      <c r="D72" s="6">
        <f>VLOOKUP(B72,'Members Data'!$A$3:$F$365,3,FALSE)</f>
        <v>69</v>
      </c>
      <c r="E72" s="6" t="str">
        <f>VLOOKUP(B72,'Members Data'!$A$3:$F$365,4,FALSE)</f>
        <v>Minnie</v>
      </c>
      <c r="F72" s="3" t="str">
        <f t="shared" si="1"/>
        <v>J</v>
      </c>
      <c r="G72" s="6">
        <v>5</v>
      </c>
      <c r="H72" s="6"/>
      <c r="I72" s="6"/>
      <c r="J72" s="6"/>
      <c r="K72" s="6"/>
      <c r="L72" s="6"/>
    </row>
    <row r="73" spans="1:12" x14ac:dyDescent="0.3">
      <c r="A73" s="57"/>
      <c r="B73" s="6" t="s">
        <v>563</v>
      </c>
      <c r="C73" s="6" t="str">
        <f>VLOOKUP(B73,'Members Data'!$A$3:$F$365,2,FALSE)</f>
        <v>Emily Pearson</v>
      </c>
      <c r="D73" s="6">
        <f>VLOOKUP(B73,'Members Data'!$A$3:$F$365,3,FALSE)</f>
        <v>51</v>
      </c>
      <c r="E73" s="6" t="str">
        <f>VLOOKUP(B73,'Members Data'!$A$3:$F$365,4,FALSE)</f>
        <v>Danny Boy</v>
      </c>
      <c r="F73" s="3" t="str">
        <f t="shared" si="1"/>
        <v>S</v>
      </c>
      <c r="G73" s="6">
        <v>4</v>
      </c>
      <c r="H73" s="6"/>
      <c r="I73" s="6"/>
      <c r="J73" s="6"/>
      <c r="K73" s="6"/>
      <c r="L73" s="6"/>
    </row>
    <row r="74" spans="1:12" x14ac:dyDescent="0.3">
      <c r="A74" s="57"/>
      <c r="B74" s="6" t="s">
        <v>574</v>
      </c>
      <c r="C74" s="6" t="str">
        <f>VLOOKUP(B74,'Members Data'!$A$3:$F$365,2,FALSE)</f>
        <v>Ellie Stapley</v>
      </c>
      <c r="D74" s="6">
        <f>VLOOKUP(B74,'Members Data'!$A$3:$F$365,3,FALSE)</f>
        <v>130</v>
      </c>
      <c r="E74" s="6" t="str">
        <f>VLOOKUP(B74,'Members Data'!$A$3:$F$365,4,FALSE)</f>
        <v>Llaneilian Royal Embrace</v>
      </c>
      <c r="F74" s="3" t="str">
        <f t="shared" si="1"/>
        <v>S</v>
      </c>
      <c r="G74" s="6"/>
      <c r="H74" s="6">
        <v>6</v>
      </c>
      <c r="I74" s="6">
        <v>6</v>
      </c>
      <c r="J74" s="6"/>
      <c r="K74" s="6"/>
      <c r="L74" s="6"/>
    </row>
    <row r="75" spans="1:12" x14ac:dyDescent="0.3">
      <c r="A75" s="57"/>
      <c r="B75" s="6"/>
      <c r="C75" s="6" t="e">
        <f>VLOOKUP(B75,'Members Data'!$A$3:$F$365,2,FALSE)</f>
        <v>#N/A</v>
      </c>
      <c r="D75" s="6" t="e">
        <f>VLOOKUP(B75,'Members Data'!$A$3:$F$365,3,FALSE)</f>
        <v>#N/A</v>
      </c>
      <c r="E75" s="6" t="e">
        <f>VLOOKUP(B75,'Members Data'!$A$3:$F$365,4,FALSE)</f>
        <v>#N/A</v>
      </c>
      <c r="F75" s="3" t="str">
        <f t="shared" si="1"/>
        <v/>
      </c>
      <c r="G75" s="6"/>
      <c r="H75" s="6"/>
      <c r="I75" s="6"/>
      <c r="J75" s="6"/>
      <c r="K75" s="6"/>
      <c r="L75" s="6"/>
    </row>
    <row r="76" spans="1:12" x14ac:dyDescent="0.3">
      <c r="A76" s="57"/>
      <c r="B76" s="6"/>
      <c r="C76" s="6" t="e">
        <f>VLOOKUP(B76,'Members Data'!$A$3:$F$365,2,FALSE)</f>
        <v>#N/A</v>
      </c>
      <c r="D76" s="6" t="e">
        <f>VLOOKUP(B76,'Members Data'!$A$3:$F$365,3,FALSE)</f>
        <v>#N/A</v>
      </c>
      <c r="E76" s="6" t="e">
        <f>VLOOKUP(B76,'Members Data'!$A$3:$F$365,4,FALSE)</f>
        <v>#N/A</v>
      </c>
      <c r="F76" s="3" t="str">
        <f t="shared" si="1"/>
        <v/>
      </c>
      <c r="G76" s="6"/>
      <c r="H76" s="6"/>
      <c r="I76" s="6"/>
      <c r="J76" s="6"/>
      <c r="K76" s="6"/>
      <c r="L76" s="6"/>
    </row>
    <row r="77" spans="1:12" x14ac:dyDescent="0.3">
      <c r="A77" s="57"/>
      <c r="B77" s="6"/>
      <c r="C77" s="6" t="e">
        <f>VLOOKUP(B77,'Members Data'!$A$3:$F$365,2,FALSE)</f>
        <v>#N/A</v>
      </c>
      <c r="D77" s="6" t="e">
        <f>VLOOKUP(B77,'Members Data'!$A$3:$F$365,3,FALSE)</f>
        <v>#N/A</v>
      </c>
      <c r="E77" s="6" t="e">
        <f>VLOOKUP(B77,'Members Data'!$A$3:$F$365,4,FALSE)</f>
        <v>#N/A</v>
      </c>
      <c r="F77" s="3" t="str">
        <f t="shared" si="1"/>
        <v/>
      </c>
      <c r="G77" s="6"/>
      <c r="H77" s="6"/>
      <c r="I77" s="6"/>
      <c r="J77" s="6"/>
      <c r="K77" s="6"/>
      <c r="L77" s="6"/>
    </row>
    <row r="78" spans="1:12" x14ac:dyDescent="0.3">
      <c r="A78" s="57"/>
      <c r="B78" s="6"/>
      <c r="C78" s="6" t="e">
        <f>VLOOKUP(B78,'Members Data'!$A$3:$F$365,2,FALSE)</f>
        <v>#N/A</v>
      </c>
      <c r="D78" s="6" t="e">
        <f>VLOOKUP(B78,'Members Data'!$A$3:$F$365,3,FALSE)</f>
        <v>#N/A</v>
      </c>
      <c r="E78" s="6" t="e">
        <f>VLOOKUP(B78,'Members Data'!$A$3:$F$365,4,FALSE)</f>
        <v>#N/A</v>
      </c>
      <c r="F78" s="3" t="str">
        <f t="shared" si="1"/>
        <v/>
      </c>
      <c r="G78" s="6"/>
      <c r="H78" s="6"/>
      <c r="I78" s="6"/>
      <c r="J78" s="6"/>
      <c r="K78" s="6"/>
      <c r="L78" s="6"/>
    </row>
    <row r="79" spans="1:12" x14ac:dyDescent="0.3">
      <c r="A79" s="57"/>
      <c r="B79" s="6"/>
      <c r="C79" s="6" t="e">
        <f>VLOOKUP(B79,'Members Data'!$A$3:$F$365,2,FALSE)</f>
        <v>#N/A</v>
      </c>
      <c r="D79" s="6" t="e">
        <f>VLOOKUP(B79,'Members Data'!$A$3:$F$365,3,FALSE)</f>
        <v>#N/A</v>
      </c>
      <c r="E79" s="6" t="e">
        <f>VLOOKUP(B79,'Members Data'!$A$3:$F$365,4,FALSE)</f>
        <v>#N/A</v>
      </c>
      <c r="F79" s="3" t="str">
        <f t="shared" si="1"/>
        <v/>
      </c>
      <c r="G79" s="6"/>
      <c r="H79" s="6"/>
      <c r="I79" s="6"/>
      <c r="J79" s="6"/>
      <c r="K79" s="6"/>
      <c r="L79" s="6"/>
    </row>
    <row r="80" spans="1:12" x14ac:dyDescent="0.3">
      <c r="A80" s="57"/>
      <c r="B80" s="6"/>
      <c r="C80" s="6" t="e">
        <f>VLOOKUP(B80,'Members Data'!$A$3:$F$365,2,FALSE)</f>
        <v>#N/A</v>
      </c>
      <c r="D80" s="6" t="e">
        <f>VLOOKUP(B80,'Members Data'!$A$3:$F$365,3,FALSE)</f>
        <v>#N/A</v>
      </c>
      <c r="E80" s="6" t="e">
        <f>VLOOKUP(B80,'Members Data'!$A$3:$F$365,4,FALSE)</f>
        <v>#N/A</v>
      </c>
      <c r="F80" s="3" t="str">
        <f t="shared" si="1"/>
        <v/>
      </c>
      <c r="G80" s="6"/>
      <c r="H80" s="6"/>
      <c r="I80" s="6"/>
      <c r="J80" s="6"/>
      <c r="K80" s="6"/>
      <c r="L80" s="6"/>
    </row>
    <row r="81" spans="1:12" x14ac:dyDescent="0.3">
      <c r="A81" s="57"/>
      <c r="B81" s="6"/>
      <c r="C81" s="6" t="e">
        <f>VLOOKUP(B81,'Members Data'!$A$3:$F$365,2,FALSE)</f>
        <v>#N/A</v>
      </c>
      <c r="D81" s="6" t="e">
        <f>VLOOKUP(B81,'Members Data'!$A$3:$F$365,3,FALSE)</f>
        <v>#N/A</v>
      </c>
      <c r="E81" s="6" t="e">
        <f>VLOOKUP(B81,'Members Data'!$A$3:$F$365,4,FALSE)</f>
        <v>#N/A</v>
      </c>
      <c r="F81" s="3" t="str">
        <f t="shared" si="1"/>
        <v/>
      </c>
      <c r="G81" s="6"/>
      <c r="H81" s="6"/>
      <c r="I81" s="6"/>
      <c r="J81" s="6"/>
      <c r="K81" s="6"/>
      <c r="L81" s="6"/>
    </row>
    <row r="82" spans="1:12" x14ac:dyDescent="0.3">
      <c r="A82" s="57"/>
      <c r="B82" s="6"/>
      <c r="C82" s="6" t="e">
        <f>VLOOKUP(B82,'Members Data'!$A$3:$F$365,2,FALSE)</f>
        <v>#N/A</v>
      </c>
      <c r="D82" s="6" t="e">
        <f>VLOOKUP(B82,'Members Data'!$A$3:$F$365,3,FALSE)</f>
        <v>#N/A</v>
      </c>
      <c r="E82" s="6" t="e">
        <f>VLOOKUP(B82,'Members Data'!$A$3:$F$365,4,FALSE)</f>
        <v>#N/A</v>
      </c>
      <c r="F82" s="3" t="str">
        <f t="shared" si="1"/>
        <v/>
      </c>
      <c r="G82" s="6"/>
      <c r="H82" s="6"/>
      <c r="I82" s="6"/>
      <c r="J82" s="6"/>
      <c r="K82" s="6"/>
      <c r="L82" s="6"/>
    </row>
    <row r="83" spans="1:12" x14ac:dyDescent="0.3">
      <c r="A83" s="57"/>
      <c r="B83" s="6"/>
      <c r="C83" s="6" t="e">
        <f>VLOOKUP(B83,'Members Data'!$A$3:$F$365,2,FALSE)</f>
        <v>#N/A</v>
      </c>
      <c r="D83" s="6" t="e">
        <f>VLOOKUP(B83,'Members Data'!$A$3:$F$365,3,FALSE)</f>
        <v>#N/A</v>
      </c>
      <c r="E83" s="6" t="e">
        <f>VLOOKUP(B83,'Members Data'!$A$3:$F$365,4,FALSE)</f>
        <v>#N/A</v>
      </c>
      <c r="F83" s="3" t="str">
        <f t="shared" si="1"/>
        <v/>
      </c>
      <c r="G83" s="6"/>
      <c r="H83" s="6"/>
      <c r="I83" s="6"/>
      <c r="J83" s="6"/>
      <c r="K83" s="6"/>
      <c r="L83" s="6"/>
    </row>
    <row r="84" spans="1:12" x14ac:dyDescent="0.3">
      <c r="A84" s="57"/>
      <c r="B84" s="6"/>
      <c r="C84" s="6" t="e">
        <f>VLOOKUP(B84,'Members Data'!$A$3:$F$365,2,FALSE)</f>
        <v>#N/A</v>
      </c>
      <c r="D84" s="6" t="e">
        <f>VLOOKUP(B84,'Members Data'!$A$3:$F$365,3,FALSE)</f>
        <v>#N/A</v>
      </c>
      <c r="E84" s="6" t="e">
        <f>VLOOKUP(B84,'Members Data'!$A$3:$F$365,4,FALSE)</f>
        <v>#N/A</v>
      </c>
      <c r="F84" s="3" t="str">
        <f t="shared" si="1"/>
        <v/>
      </c>
      <c r="G84" s="6"/>
      <c r="H84" s="6"/>
      <c r="I84" s="6"/>
      <c r="J84" s="6"/>
      <c r="K84" s="6"/>
      <c r="L84" s="6"/>
    </row>
    <row r="85" spans="1:12" x14ac:dyDescent="0.3">
      <c r="A85" s="57"/>
      <c r="B85" s="6"/>
      <c r="C85" s="6" t="e">
        <f>VLOOKUP(B85,'Members Data'!$A$3:$F$365,2,FALSE)</f>
        <v>#N/A</v>
      </c>
      <c r="D85" s="6" t="e">
        <f>VLOOKUP(B85,'Members Data'!$A$3:$F$365,3,FALSE)</f>
        <v>#N/A</v>
      </c>
      <c r="E85" s="6" t="e">
        <f>VLOOKUP(B85,'Members Data'!$A$3:$F$365,4,FALSE)</f>
        <v>#N/A</v>
      </c>
      <c r="F85" s="3" t="str">
        <f t="shared" si="1"/>
        <v/>
      </c>
      <c r="G85" s="6"/>
      <c r="H85" s="6"/>
      <c r="I85" s="6"/>
      <c r="J85" s="6"/>
      <c r="K85" s="6"/>
      <c r="L85" s="6"/>
    </row>
    <row r="86" spans="1:12" x14ac:dyDescent="0.3">
      <c r="A86" s="57"/>
      <c r="B86" s="6"/>
      <c r="C86" s="6" t="e">
        <f>VLOOKUP(B86,'Members Data'!$A$3:$F$365,2,FALSE)</f>
        <v>#N/A</v>
      </c>
      <c r="D86" s="6" t="e">
        <f>VLOOKUP(B86,'Members Data'!$A$3:$F$365,3,FALSE)</f>
        <v>#N/A</v>
      </c>
      <c r="E86" s="6" t="e">
        <f>VLOOKUP(B86,'Members Data'!$A$3:$F$365,4,FALSE)</f>
        <v>#N/A</v>
      </c>
      <c r="F86" s="3" t="str">
        <f t="shared" si="1"/>
        <v/>
      </c>
      <c r="G86" s="6"/>
      <c r="H86" s="6"/>
      <c r="I86" s="6"/>
      <c r="J86" s="6"/>
      <c r="K86" s="6"/>
      <c r="L86" s="6"/>
    </row>
    <row r="87" spans="1:12" x14ac:dyDescent="0.3">
      <c r="A87" s="57"/>
      <c r="B87" s="6"/>
      <c r="C87" s="6" t="e">
        <f>VLOOKUP(B87,'Members Data'!$A$3:$F$365,2,FALSE)</f>
        <v>#N/A</v>
      </c>
      <c r="D87" s="6" t="e">
        <f>VLOOKUP(B87,'Members Data'!$A$3:$F$365,3,FALSE)</f>
        <v>#N/A</v>
      </c>
      <c r="E87" s="6" t="e">
        <f>VLOOKUP(B87,'Members Data'!$A$3:$F$365,4,FALSE)</f>
        <v>#N/A</v>
      </c>
      <c r="F87" s="3" t="str">
        <f t="shared" si="1"/>
        <v/>
      </c>
      <c r="G87" s="6"/>
      <c r="H87" s="6"/>
      <c r="I87" s="6"/>
      <c r="J87" s="6"/>
      <c r="K87" s="6"/>
      <c r="L87" s="6"/>
    </row>
    <row r="88" spans="1:12" x14ac:dyDescent="0.3">
      <c r="A88" s="57"/>
      <c r="B88" s="6"/>
      <c r="C88" s="6" t="e">
        <f>VLOOKUP(B88,'Members Data'!$A$3:$F$365,2,FALSE)</f>
        <v>#N/A</v>
      </c>
      <c r="D88" s="6" t="e">
        <f>VLOOKUP(B88,'Members Data'!$A$3:$F$365,3,FALSE)</f>
        <v>#N/A</v>
      </c>
      <c r="E88" s="6" t="e">
        <f>VLOOKUP(B88,'Members Data'!$A$3:$F$365,4,FALSE)</f>
        <v>#N/A</v>
      </c>
      <c r="F88" s="3" t="str">
        <f t="shared" si="1"/>
        <v/>
      </c>
      <c r="G88" s="6"/>
      <c r="H88" s="6"/>
      <c r="I88" s="6"/>
      <c r="J88" s="6"/>
      <c r="K88" s="6"/>
      <c r="L88" s="6"/>
    </row>
    <row r="89" spans="1:12" x14ac:dyDescent="0.3">
      <c r="A89" s="57"/>
      <c r="B89" s="6"/>
      <c r="C89" s="6" t="e">
        <f>VLOOKUP(B89,'Members Data'!$A$3:$F$365,2,FALSE)</f>
        <v>#N/A</v>
      </c>
      <c r="D89" s="6" t="e">
        <f>VLOOKUP(B89,'Members Data'!$A$3:$F$365,3,FALSE)</f>
        <v>#N/A</v>
      </c>
      <c r="E89" s="6" t="e">
        <f>VLOOKUP(B89,'Members Data'!$A$3:$F$365,4,FALSE)</f>
        <v>#N/A</v>
      </c>
      <c r="F89" s="3" t="str">
        <f t="shared" si="1"/>
        <v/>
      </c>
      <c r="G89" s="6"/>
      <c r="H89" s="6"/>
      <c r="I89" s="6"/>
      <c r="J89" s="6"/>
      <c r="K89" s="6"/>
      <c r="L89" s="6"/>
    </row>
    <row r="90" spans="1:12" x14ac:dyDescent="0.3">
      <c r="A90" s="57"/>
      <c r="B90" s="6"/>
      <c r="C90" s="6" t="e">
        <f>VLOOKUP(B90,'Members Data'!$A$3:$F$365,2,FALSE)</f>
        <v>#N/A</v>
      </c>
      <c r="D90" s="6" t="e">
        <f>VLOOKUP(B90,'Members Data'!$A$3:$F$365,3,FALSE)</f>
        <v>#N/A</v>
      </c>
      <c r="E90" s="6" t="e">
        <f>VLOOKUP(B90,'Members Data'!$A$3:$F$365,4,FALSE)</f>
        <v>#N/A</v>
      </c>
      <c r="F90" s="3" t="str">
        <f t="shared" si="1"/>
        <v/>
      </c>
      <c r="G90" s="6"/>
      <c r="H90" s="6"/>
      <c r="I90" s="6"/>
      <c r="J90" s="6"/>
      <c r="K90" s="6"/>
      <c r="L90" s="6"/>
    </row>
    <row r="91" spans="1:12" x14ac:dyDescent="0.3">
      <c r="A91" s="57"/>
      <c r="B91" s="6"/>
      <c r="C91" s="6" t="e">
        <f>VLOOKUP(B91,'Members Data'!$A$3:$F$365,2,FALSE)</f>
        <v>#N/A</v>
      </c>
      <c r="D91" s="6" t="e">
        <f>VLOOKUP(B91,'Members Data'!$A$3:$F$365,3,FALSE)</f>
        <v>#N/A</v>
      </c>
      <c r="E91" s="6" t="e">
        <f>VLOOKUP(B91,'Members Data'!$A$3:$F$365,4,FALSE)</f>
        <v>#N/A</v>
      </c>
      <c r="F91" s="3" t="str">
        <f t="shared" si="1"/>
        <v/>
      </c>
      <c r="G91" s="6"/>
      <c r="H91" s="6"/>
      <c r="I91" s="6"/>
      <c r="J91" s="6"/>
      <c r="K91" s="6"/>
      <c r="L91" s="6"/>
    </row>
    <row r="92" spans="1:12" x14ac:dyDescent="0.3">
      <c r="A92" s="14"/>
      <c r="C92" s="1"/>
      <c r="D92" s="1"/>
      <c r="E92" s="1"/>
      <c r="F92" s="3" t="str">
        <f t="shared" si="1"/>
        <v/>
      </c>
    </row>
    <row r="93" spans="1:12" x14ac:dyDescent="0.3">
      <c r="A93" s="58" t="s">
        <v>86</v>
      </c>
      <c r="B93" s="7" t="s">
        <v>410</v>
      </c>
      <c r="C93" s="7" t="str">
        <f>VLOOKUP(B93,'Members Data'!$A$3:$F$365,2,FALSE)</f>
        <v>Stacey Feltham</v>
      </c>
      <c r="D93" s="7">
        <f>VLOOKUP(B93,'Members Data'!$A$3:$F$365,3,FALSE)</f>
        <v>36</v>
      </c>
      <c r="E93" s="7" t="str">
        <f>VLOOKUP(B93,'Members Data'!$A$3:$F$365,4,FALSE)</f>
        <v>Paces Of Fame</v>
      </c>
      <c r="F93" s="3" t="str">
        <f t="shared" si="1"/>
        <v>S</v>
      </c>
      <c r="G93" s="7">
        <v>7</v>
      </c>
      <c r="H93" s="7"/>
      <c r="I93" s="7"/>
      <c r="J93" s="7"/>
      <c r="K93" s="7"/>
      <c r="L93" s="7"/>
    </row>
    <row r="94" spans="1:12" x14ac:dyDescent="0.3">
      <c r="A94" s="58"/>
      <c r="B94" s="7" t="s">
        <v>255</v>
      </c>
      <c r="C94" s="7" t="str">
        <f>VLOOKUP(B94,'Members Data'!$A$3:$F$365,2,FALSE)</f>
        <v>Amber Legge</v>
      </c>
      <c r="D94" s="7">
        <f>VLOOKUP(B94,'Members Data'!$A$3:$F$365,3,FALSE)</f>
        <v>46</v>
      </c>
      <c r="E94" s="7" t="str">
        <f>VLOOKUP(B94,'Members Data'!$A$3:$F$365,4,FALSE)</f>
        <v>Kellythorpes Milly-on-air</v>
      </c>
      <c r="F94" s="3" t="str">
        <f t="shared" si="1"/>
        <v>S</v>
      </c>
      <c r="G94" s="7">
        <v>6</v>
      </c>
      <c r="H94" s="7"/>
      <c r="I94" s="7"/>
      <c r="J94" s="7"/>
      <c r="K94" s="7"/>
      <c r="L94" s="7"/>
    </row>
    <row r="95" spans="1:12" x14ac:dyDescent="0.3">
      <c r="A95" s="58"/>
      <c r="B95" s="7" t="s">
        <v>237</v>
      </c>
      <c r="C95" s="7" t="str">
        <f>VLOOKUP(B95,'Members Data'!$A$3:$F$365,2,FALSE)</f>
        <v>Stacey Reed</v>
      </c>
      <c r="D95" s="7">
        <f>VLOOKUP(B95,'Members Data'!$A$3:$F$365,3,FALSE)</f>
        <v>42</v>
      </c>
      <c r="E95" s="7" t="str">
        <f>VLOOKUP(B95,'Members Data'!$A$3:$F$365,4,FALSE)</f>
        <v>Torres</v>
      </c>
      <c r="F95" s="3" t="str">
        <f t="shared" si="1"/>
        <v>S</v>
      </c>
      <c r="G95" s="7">
        <v>5</v>
      </c>
      <c r="H95" s="7">
        <v>5</v>
      </c>
      <c r="I95" s="7">
        <v>6</v>
      </c>
      <c r="J95" s="7">
        <v>6</v>
      </c>
      <c r="K95" s="7">
        <v>14</v>
      </c>
      <c r="L95" s="7"/>
    </row>
    <row r="96" spans="1:12" x14ac:dyDescent="0.3">
      <c r="A96" s="58"/>
      <c r="B96" s="7" t="s">
        <v>481</v>
      </c>
      <c r="C96" s="7" t="str">
        <f>VLOOKUP(B96,'Members Data'!$A$3:$F$365,2,FALSE)</f>
        <v>Michelle Okelly</v>
      </c>
      <c r="D96" s="7">
        <f>VLOOKUP(B96,'Members Data'!$A$3:$F$365,3,FALSE)</f>
        <v>111</v>
      </c>
      <c r="E96" s="7" t="str">
        <f>VLOOKUP(B96,'Members Data'!$A$3:$F$365,4,FALSE)</f>
        <v>Bailey</v>
      </c>
      <c r="F96" s="3" t="str">
        <f t="shared" si="1"/>
        <v>S</v>
      </c>
      <c r="G96" s="7">
        <v>4</v>
      </c>
      <c r="H96" s="7"/>
      <c r="I96" s="7">
        <v>5</v>
      </c>
      <c r="J96" s="7"/>
      <c r="K96" s="7"/>
      <c r="L96" s="7"/>
    </row>
    <row r="97" spans="1:12" x14ac:dyDescent="0.3">
      <c r="A97" s="58"/>
      <c r="B97" s="7" t="s">
        <v>288</v>
      </c>
      <c r="C97" s="7" t="str">
        <f>VLOOKUP(B97,'Members Data'!$A$3:$F$365,2,FALSE)</f>
        <v>Chloe Appleton</v>
      </c>
      <c r="D97" s="7">
        <f>VLOOKUP(B97,'Members Data'!$A$3:$F$365,3,FALSE)</f>
        <v>56</v>
      </c>
      <c r="E97" s="7" t="str">
        <f>VLOOKUP(B97,'Members Data'!$A$3:$F$365,4,FALSE)</f>
        <v>Thunder II</v>
      </c>
      <c r="F97" s="3" t="str">
        <f t="shared" si="1"/>
        <v>S</v>
      </c>
      <c r="G97" s="7">
        <v>3</v>
      </c>
      <c r="H97" s="7">
        <v>2</v>
      </c>
      <c r="I97" s="7"/>
      <c r="J97" s="7"/>
      <c r="K97" s="7"/>
      <c r="L97" s="7"/>
    </row>
    <row r="98" spans="1:12" x14ac:dyDescent="0.3">
      <c r="A98" s="58"/>
      <c r="B98" s="7" t="s">
        <v>581</v>
      </c>
      <c r="C98" s="7" t="str">
        <f>VLOOKUP(B98,'Members Data'!$A$3:$F$365,2,FALSE)</f>
        <v>Sophie Conolly-Perch</v>
      </c>
      <c r="D98" s="7">
        <f>VLOOKUP(B98,'Members Data'!$A$3:$F$365,3,FALSE)</f>
        <v>132</v>
      </c>
      <c r="E98" s="7" t="str">
        <f>VLOOKUP(B98,'Members Data'!$A$3:$F$365,4,FALSE)</f>
        <v>Loobrhu Looking Happy</v>
      </c>
      <c r="F98" s="3" t="str">
        <f t="shared" si="1"/>
        <v>S</v>
      </c>
      <c r="G98" s="7"/>
      <c r="H98" s="7">
        <v>7</v>
      </c>
      <c r="I98" s="7"/>
      <c r="J98" s="7"/>
      <c r="K98" s="7">
        <v>10</v>
      </c>
      <c r="L98" s="7"/>
    </row>
    <row r="99" spans="1:12" x14ac:dyDescent="0.3">
      <c r="A99" s="58"/>
      <c r="B99" s="7" t="s">
        <v>347</v>
      </c>
      <c r="C99" s="7" t="str">
        <f>VLOOKUP(B99,'Members Data'!$A$3:$F$365,2,FALSE)</f>
        <v>Hayley Jayne Sutton</v>
      </c>
      <c r="D99" s="7">
        <f>VLOOKUP(B99,'Members Data'!$A$3:$F$365,3,FALSE)</f>
        <v>74</v>
      </c>
      <c r="E99" s="7" t="str">
        <f>VLOOKUP(B99,'Members Data'!$A$3:$F$365,4,FALSE)</f>
        <v>Forrest Palma Violet</v>
      </c>
      <c r="F99" s="3" t="str">
        <f t="shared" si="1"/>
        <v>S</v>
      </c>
      <c r="G99" s="7"/>
      <c r="H99" s="7">
        <v>4</v>
      </c>
      <c r="I99" s="7"/>
      <c r="J99" s="7"/>
      <c r="K99" s="7"/>
      <c r="L99" s="7"/>
    </row>
    <row r="100" spans="1:12" x14ac:dyDescent="0.3">
      <c r="A100" s="58"/>
      <c r="B100" s="7" t="s">
        <v>654</v>
      </c>
      <c r="C100" s="7" t="str">
        <f>VLOOKUP(B100,'Members Data'!$A$3:$F$365,2,FALSE)</f>
        <v>Hannah Nester</v>
      </c>
      <c r="D100" s="7">
        <f>VLOOKUP(B100,'Members Data'!$A$3:$F$365,3,FALSE)</f>
        <v>141</v>
      </c>
      <c r="E100" s="7" t="str">
        <f>VLOOKUP(B100,'Members Data'!$A$3:$F$365,4,FALSE)</f>
        <v xml:space="preserve">Cream Manor Cappa </v>
      </c>
      <c r="F100" s="3" t="str">
        <f t="shared" si="1"/>
        <v>S</v>
      </c>
      <c r="G100" s="7"/>
      <c r="H100" s="7">
        <v>3</v>
      </c>
      <c r="I100" s="7"/>
      <c r="J100" s="7">
        <v>7</v>
      </c>
      <c r="K100" s="7"/>
      <c r="L100" s="7"/>
    </row>
    <row r="101" spans="1:12" x14ac:dyDescent="0.3">
      <c r="A101" s="58"/>
      <c r="B101" s="7"/>
      <c r="C101" s="7" t="e">
        <f>VLOOKUP(B101,'Members Data'!$A$3:$F$365,2,FALSE)</f>
        <v>#N/A</v>
      </c>
      <c r="D101" s="7" t="e">
        <f>VLOOKUP(B101,'Members Data'!$A$3:$F$365,3,FALSE)</f>
        <v>#N/A</v>
      </c>
      <c r="E101" s="7" t="e">
        <f>VLOOKUP(B101,'Members Data'!$A$3:$F$365,4,FALSE)</f>
        <v>#N/A</v>
      </c>
      <c r="F101" s="3" t="str">
        <f t="shared" si="1"/>
        <v/>
      </c>
      <c r="G101" s="7"/>
      <c r="H101" s="7"/>
      <c r="I101" s="7"/>
      <c r="J101" s="7"/>
      <c r="K101" s="7"/>
      <c r="L101" s="7"/>
    </row>
    <row r="102" spans="1:12" x14ac:dyDescent="0.3">
      <c r="A102" s="58"/>
      <c r="B102" s="7"/>
      <c r="C102" s="7" t="e">
        <f>VLOOKUP(B102,'Members Data'!$A$3:$F$365,2,FALSE)</f>
        <v>#N/A</v>
      </c>
      <c r="D102" s="7" t="e">
        <f>VLOOKUP(B102,'Members Data'!$A$3:$F$365,3,FALSE)</f>
        <v>#N/A</v>
      </c>
      <c r="E102" s="7" t="e">
        <f>VLOOKUP(B102,'Members Data'!$A$3:$F$365,4,FALSE)</f>
        <v>#N/A</v>
      </c>
      <c r="F102" s="3" t="str">
        <f t="shared" si="1"/>
        <v/>
      </c>
      <c r="G102" s="7"/>
      <c r="H102" s="7"/>
      <c r="I102" s="7"/>
      <c r="J102" s="7"/>
      <c r="K102" s="7"/>
      <c r="L102" s="7"/>
    </row>
    <row r="103" spans="1:12" x14ac:dyDescent="0.3">
      <c r="A103" s="58"/>
      <c r="B103" s="7"/>
      <c r="C103" s="7" t="e">
        <f>VLOOKUP(B103,'Members Data'!$A$3:$F$365,2,FALSE)</f>
        <v>#N/A</v>
      </c>
      <c r="D103" s="7" t="e">
        <f>VLOOKUP(B103,'Members Data'!$A$3:$F$365,3,FALSE)</f>
        <v>#N/A</v>
      </c>
      <c r="E103" s="7" t="e">
        <f>VLOOKUP(B103,'Members Data'!$A$3:$F$365,4,FALSE)</f>
        <v>#N/A</v>
      </c>
      <c r="F103" s="3" t="str">
        <f t="shared" si="1"/>
        <v/>
      </c>
      <c r="G103" s="7"/>
      <c r="H103" s="7"/>
      <c r="I103" s="7"/>
      <c r="J103" s="7"/>
      <c r="K103" s="7"/>
      <c r="L103" s="7"/>
    </row>
    <row r="104" spans="1:12" x14ac:dyDescent="0.3">
      <c r="A104" s="58"/>
      <c r="B104" s="7"/>
      <c r="C104" s="7" t="e">
        <f>VLOOKUP(B104,'Members Data'!$A$3:$F$365,2,FALSE)</f>
        <v>#N/A</v>
      </c>
      <c r="D104" s="7" t="e">
        <f>VLOOKUP(B104,'Members Data'!$A$3:$F$365,3,FALSE)</f>
        <v>#N/A</v>
      </c>
      <c r="E104" s="7" t="e">
        <f>VLOOKUP(B104,'Members Data'!$A$3:$F$365,4,FALSE)</f>
        <v>#N/A</v>
      </c>
      <c r="F104" s="3" t="str">
        <f t="shared" si="1"/>
        <v/>
      </c>
      <c r="G104" s="7"/>
      <c r="H104" s="7"/>
      <c r="I104" s="7"/>
      <c r="J104" s="7"/>
      <c r="K104" s="7"/>
      <c r="L104" s="7"/>
    </row>
    <row r="105" spans="1:12" x14ac:dyDescent="0.3">
      <c r="A105" s="58"/>
      <c r="B105" s="7"/>
      <c r="C105" s="7" t="e">
        <f>VLOOKUP(B105,'Members Data'!$A$3:$F$365,2,FALSE)</f>
        <v>#N/A</v>
      </c>
      <c r="D105" s="7" t="e">
        <f>VLOOKUP(B105,'Members Data'!$A$3:$F$365,3,FALSE)</f>
        <v>#N/A</v>
      </c>
      <c r="E105" s="7" t="e">
        <f>VLOOKUP(B105,'Members Data'!$A$3:$F$365,4,FALSE)</f>
        <v>#N/A</v>
      </c>
      <c r="F105" s="3" t="str">
        <f t="shared" si="1"/>
        <v/>
      </c>
      <c r="G105" s="7"/>
      <c r="H105" s="7"/>
      <c r="I105" s="7"/>
      <c r="J105" s="7"/>
      <c r="K105" s="7"/>
      <c r="L105" s="7"/>
    </row>
    <row r="106" spans="1:12" x14ac:dyDescent="0.3">
      <c r="A106" s="58"/>
      <c r="B106" s="7"/>
      <c r="C106" s="7" t="e">
        <f>VLOOKUP(B106,'Members Data'!$A$3:$F$365,2,FALSE)</f>
        <v>#N/A</v>
      </c>
      <c r="D106" s="7" t="e">
        <f>VLOOKUP(B106,'Members Data'!$A$3:$F$365,3,FALSE)</f>
        <v>#N/A</v>
      </c>
      <c r="E106" s="7" t="e">
        <f>VLOOKUP(B106,'Members Data'!$A$3:$F$365,4,FALSE)</f>
        <v>#N/A</v>
      </c>
      <c r="F106" s="3" t="str">
        <f t="shared" si="1"/>
        <v/>
      </c>
      <c r="G106" s="7"/>
      <c r="H106" s="7"/>
      <c r="I106" s="7"/>
      <c r="J106" s="7"/>
      <c r="K106" s="7"/>
      <c r="L106" s="7"/>
    </row>
    <row r="107" spans="1:12" x14ac:dyDescent="0.3">
      <c r="A107" s="58"/>
      <c r="B107" s="7"/>
      <c r="C107" s="7" t="e">
        <f>VLOOKUP(B107,'Members Data'!$A$3:$F$365,2,FALSE)</f>
        <v>#N/A</v>
      </c>
      <c r="D107" s="7" t="e">
        <f>VLOOKUP(B107,'Members Data'!$A$3:$F$365,3,FALSE)</f>
        <v>#N/A</v>
      </c>
      <c r="E107" s="7" t="e">
        <f>VLOOKUP(B107,'Members Data'!$A$3:$F$365,4,FALSE)</f>
        <v>#N/A</v>
      </c>
      <c r="F107" s="3" t="str">
        <f t="shared" si="1"/>
        <v/>
      </c>
      <c r="G107" s="7"/>
      <c r="H107" s="7"/>
      <c r="I107" s="7"/>
      <c r="J107" s="7"/>
      <c r="K107" s="7"/>
      <c r="L107" s="7"/>
    </row>
    <row r="108" spans="1:12" x14ac:dyDescent="0.3">
      <c r="A108" s="58"/>
      <c r="B108" s="7"/>
      <c r="C108" s="7" t="e">
        <f>VLOOKUP(B108,'Members Data'!$A$3:$F$365,2,FALSE)</f>
        <v>#N/A</v>
      </c>
      <c r="D108" s="7" t="e">
        <f>VLOOKUP(B108,'Members Data'!$A$3:$F$365,3,FALSE)</f>
        <v>#N/A</v>
      </c>
      <c r="E108" s="7" t="e">
        <f>VLOOKUP(B108,'Members Data'!$A$3:$F$365,4,FALSE)</f>
        <v>#N/A</v>
      </c>
      <c r="F108" s="3" t="str">
        <f t="shared" si="1"/>
        <v/>
      </c>
      <c r="G108" s="7"/>
      <c r="H108" s="7"/>
      <c r="I108" s="7"/>
      <c r="J108" s="7"/>
      <c r="K108" s="7"/>
      <c r="L108" s="7"/>
    </row>
    <row r="109" spans="1:12" x14ac:dyDescent="0.3">
      <c r="A109" s="58"/>
      <c r="B109" s="7"/>
      <c r="C109" s="7" t="e">
        <f>VLOOKUP(B109,'Members Data'!$A$3:$F$365,2,FALSE)</f>
        <v>#N/A</v>
      </c>
      <c r="D109" s="7" t="e">
        <f>VLOOKUP(B109,'Members Data'!$A$3:$F$365,3,FALSE)</f>
        <v>#N/A</v>
      </c>
      <c r="E109" s="7" t="e">
        <f>VLOOKUP(B109,'Members Data'!$A$3:$F$365,4,FALSE)</f>
        <v>#N/A</v>
      </c>
      <c r="F109" s="3" t="str">
        <f t="shared" si="1"/>
        <v/>
      </c>
      <c r="G109" s="7"/>
      <c r="H109" s="7"/>
      <c r="I109" s="7"/>
      <c r="J109" s="7"/>
      <c r="K109" s="7"/>
      <c r="L109" s="7"/>
    </row>
    <row r="110" spans="1:12" x14ac:dyDescent="0.3">
      <c r="A110" s="58"/>
      <c r="B110" s="7"/>
      <c r="C110" s="7" t="e">
        <f>VLOOKUP(B110,'Members Data'!$A$3:$F$365,2,FALSE)</f>
        <v>#N/A</v>
      </c>
      <c r="D110" s="7" t="e">
        <f>VLOOKUP(B110,'Members Data'!$A$3:$F$365,3,FALSE)</f>
        <v>#N/A</v>
      </c>
      <c r="E110" s="7" t="e">
        <f>VLOOKUP(B110,'Members Data'!$A$3:$F$365,4,FALSE)</f>
        <v>#N/A</v>
      </c>
      <c r="F110" s="3" t="str">
        <f t="shared" si="1"/>
        <v/>
      </c>
      <c r="G110" s="7"/>
      <c r="H110" s="7"/>
      <c r="I110" s="7"/>
      <c r="J110" s="7"/>
      <c r="K110" s="7"/>
      <c r="L110" s="7"/>
    </row>
    <row r="111" spans="1:12" x14ac:dyDescent="0.3">
      <c r="A111" s="58"/>
      <c r="B111" s="7"/>
      <c r="C111" s="7" t="e">
        <f>VLOOKUP(B111,'Members Data'!$A$3:$F$365,2,FALSE)</f>
        <v>#N/A</v>
      </c>
      <c r="D111" s="7" t="e">
        <f>VLOOKUP(B111,'Members Data'!$A$3:$F$365,3,FALSE)</f>
        <v>#N/A</v>
      </c>
      <c r="E111" s="7" t="e">
        <f>VLOOKUP(B111,'Members Data'!$A$3:$F$365,4,FALSE)</f>
        <v>#N/A</v>
      </c>
      <c r="F111" s="3" t="str">
        <f t="shared" si="1"/>
        <v/>
      </c>
      <c r="G111" s="7"/>
      <c r="H111" s="7"/>
      <c r="I111" s="7"/>
      <c r="J111" s="7"/>
      <c r="K111" s="7"/>
      <c r="L111" s="7"/>
    </row>
    <row r="112" spans="1:12" x14ac:dyDescent="0.3">
      <c r="A112" s="58"/>
      <c r="B112" s="7"/>
      <c r="C112" s="7" t="e">
        <f>VLOOKUP(B112,'Members Data'!$A$3:$F$365,2,FALSE)</f>
        <v>#N/A</v>
      </c>
      <c r="D112" s="7" t="e">
        <f>VLOOKUP(B112,'Members Data'!$A$3:$F$365,3,FALSE)</f>
        <v>#N/A</v>
      </c>
      <c r="E112" s="7" t="e">
        <f>VLOOKUP(B112,'Members Data'!$A$3:$F$365,4,FALSE)</f>
        <v>#N/A</v>
      </c>
      <c r="F112" s="3" t="str">
        <f t="shared" si="1"/>
        <v/>
      </c>
      <c r="G112" s="7"/>
      <c r="H112" s="7"/>
      <c r="I112" s="7"/>
      <c r="J112" s="7"/>
      <c r="K112" s="7"/>
      <c r="L112" s="7"/>
    </row>
    <row r="113" spans="1:12" x14ac:dyDescent="0.3">
      <c r="A113" s="58"/>
      <c r="B113" s="7"/>
      <c r="C113" s="7" t="e">
        <f>VLOOKUP(B113,'Members Data'!$A$3:$F$365,2,FALSE)</f>
        <v>#N/A</v>
      </c>
      <c r="D113" s="7" t="e">
        <f>VLOOKUP(B113,'Members Data'!$A$3:$F$365,3,FALSE)</f>
        <v>#N/A</v>
      </c>
      <c r="E113" s="7" t="e">
        <f>VLOOKUP(B113,'Members Data'!$A$3:$F$365,4,FALSE)</f>
        <v>#N/A</v>
      </c>
      <c r="F113" s="3" t="str">
        <f t="shared" si="1"/>
        <v/>
      </c>
      <c r="G113" s="7"/>
      <c r="H113" s="7"/>
      <c r="I113" s="7"/>
      <c r="J113" s="7"/>
      <c r="K113" s="7"/>
      <c r="L113" s="7"/>
    </row>
    <row r="114" spans="1:12" x14ac:dyDescent="0.3">
      <c r="A114" s="14"/>
      <c r="C114" s="1"/>
      <c r="D114" s="1"/>
      <c r="E114" s="1"/>
      <c r="F114" s="3" t="str">
        <f t="shared" si="1"/>
        <v/>
      </c>
    </row>
    <row r="115" spans="1:12" x14ac:dyDescent="0.3">
      <c r="A115" s="47" t="s">
        <v>87</v>
      </c>
      <c r="B115" s="8" t="s">
        <v>321</v>
      </c>
      <c r="C115" s="8" t="str">
        <f>VLOOKUP(B115,'Members Data'!$A$3:$F$365,2,FALSE)</f>
        <v>Starr Frost</v>
      </c>
      <c r="D115" s="8">
        <f>VLOOKUP(B115,'Members Data'!$A$3:$F$365,3,FALSE)</f>
        <v>66</v>
      </c>
      <c r="E115" s="8" t="str">
        <f>VLOOKUP(B115,'Members Data'!$A$3:$F$365,4,FALSE)</f>
        <v>Nebo Rose Jones</v>
      </c>
      <c r="F115" s="3" t="str">
        <f t="shared" si="1"/>
        <v>J</v>
      </c>
      <c r="G115" s="8">
        <v>7</v>
      </c>
      <c r="H115" s="8">
        <v>7</v>
      </c>
      <c r="I115" s="8"/>
      <c r="J115" s="8"/>
      <c r="K115" s="8"/>
      <c r="L115" s="8"/>
    </row>
    <row r="116" spans="1:12" x14ac:dyDescent="0.3">
      <c r="A116" s="47"/>
      <c r="B116" s="8" t="s">
        <v>179</v>
      </c>
      <c r="C116" s="8" t="str">
        <f>VLOOKUP(B116,'Members Data'!$A$3:$F$365,2,FALSE)</f>
        <v>Emma Brook</v>
      </c>
      <c r="D116" s="8">
        <f>VLOOKUP(B116,'Members Data'!$A$3:$F$365,3,FALSE)</f>
        <v>25</v>
      </c>
      <c r="E116" s="8" t="str">
        <f>VLOOKUP(B116,'Members Data'!$A$3:$F$365,4,FALSE)</f>
        <v>Darrenvale Emilia</v>
      </c>
      <c r="F116" s="3" t="str">
        <f t="shared" si="1"/>
        <v>S</v>
      </c>
      <c r="G116" s="8">
        <v>6</v>
      </c>
      <c r="H116" s="8">
        <v>6</v>
      </c>
      <c r="I116" s="8"/>
      <c r="J116" s="8"/>
      <c r="K116" s="8"/>
      <c r="L116" s="8"/>
    </row>
    <row r="117" spans="1:12" x14ac:dyDescent="0.3">
      <c r="A117" s="47"/>
      <c r="B117" s="8" t="s">
        <v>402</v>
      </c>
      <c r="C117" s="8" t="str">
        <f>VLOOKUP(B117,'Members Data'!$A$3:$F$365,2,FALSE)</f>
        <v xml:space="preserve">Erin Farrow </v>
      </c>
      <c r="D117" s="8">
        <f>VLOOKUP(B117,'Members Data'!$A$3:$F$365,3,FALSE)</f>
        <v>89</v>
      </c>
      <c r="E117" s="8" t="str">
        <f>VLOOKUP(B117,'Members Data'!$A$3:$F$365,4,FALSE)</f>
        <v>Gwrthafarn Moira</v>
      </c>
      <c r="F117" s="3" t="str">
        <f t="shared" si="1"/>
        <v>J</v>
      </c>
      <c r="G117" s="8">
        <v>5</v>
      </c>
      <c r="H117" s="8">
        <v>1</v>
      </c>
      <c r="I117" s="8"/>
      <c r="J117" s="8"/>
      <c r="K117" s="8"/>
      <c r="L117" s="8"/>
    </row>
    <row r="118" spans="1:12" x14ac:dyDescent="0.3">
      <c r="A118" s="47"/>
      <c r="B118" s="8" t="s">
        <v>240</v>
      </c>
      <c r="C118" s="8" t="str">
        <f>VLOOKUP(B118,'Members Data'!$A$3:$F$365,2,FALSE)</f>
        <v>Paula Montgomery</v>
      </c>
      <c r="D118" s="8">
        <f>VLOOKUP(B118,'Members Data'!$A$3:$F$365,3,FALSE)</f>
        <v>43</v>
      </c>
      <c r="E118" s="8" t="str">
        <f>VLOOKUP(B118,'Members Data'!$A$3:$F$365,4,FALSE)</f>
        <v>Bowins Bobby Dazzler</v>
      </c>
      <c r="F118" s="3" t="str">
        <f t="shared" si="1"/>
        <v>S</v>
      </c>
      <c r="G118" s="8">
        <v>4</v>
      </c>
      <c r="H118" s="8">
        <v>4</v>
      </c>
      <c r="I118" s="8">
        <v>7</v>
      </c>
      <c r="J118" s="8">
        <v>7</v>
      </c>
      <c r="K118" s="8">
        <v>14</v>
      </c>
      <c r="L118" s="8"/>
    </row>
    <row r="119" spans="1:12" x14ac:dyDescent="0.3">
      <c r="A119" s="47"/>
      <c r="B119" s="8" t="s">
        <v>378</v>
      </c>
      <c r="C119" s="8" t="str">
        <f>VLOOKUP(B119,'Members Data'!$A$3:$F$365,2,FALSE)</f>
        <v>Chloe Naylor</v>
      </c>
      <c r="D119" s="8">
        <f>VLOOKUP(B119,'Members Data'!$A$3:$F$365,3,FALSE)</f>
        <v>83</v>
      </c>
      <c r="E119" s="8" t="str">
        <f>VLOOKUP(B119,'Members Data'!$A$3:$F$365,4,FALSE)</f>
        <v>Corskeagh Buddy</v>
      </c>
      <c r="F119" s="3" t="str">
        <f t="shared" si="1"/>
        <v>J</v>
      </c>
      <c r="G119" s="8">
        <v>3</v>
      </c>
      <c r="H119" s="8">
        <v>3</v>
      </c>
      <c r="I119" s="8"/>
      <c r="J119" s="8">
        <v>4</v>
      </c>
      <c r="K119" s="8">
        <v>8</v>
      </c>
      <c r="L119" s="8"/>
    </row>
    <row r="120" spans="1:12" x14ac:dyDescent="0.3">
      <c r="A120" s="47"/>
      <c r="B120" s="8" t="s">
        <v>313</v>
      </c>
      <c r="C120" s="8" t="str">
        <f>VLOOKUP(B120,'Members Data'!$A$3:$F$365,2,FALSE)</f>
        <v>Belle Cunningham</v>
      </c>
      <c r="D120" s="8">
        <f>VLOOKUP(B120,'Members Data'!$A$3:$F$365,3,FALSE)</f>
        <v>64</v>
      </c>
      <c r="E120" s="8" t="str">
        <f>VLOOKUP(B120,'Members Data'!$A$3:$F$365,4,FALSE)</f>
        <v>Hiyatt What's Happening</v>
      </c>
      <c r="F120" s="3" t="str">
        <f t="shared" si="1"/>
        <v>J</v>
      </c>
      <c r="G120" s="8">
        <v>2</v>
      </c>
      <c r="H120" s="8">
        <v>1</v>
      </c>
      <c r="I120" s="8"/>
      <c r="J120" s="8">
        <v>5</v>
      </c>
      <c r="K120" s="8">
        <v>12</v>
      </c>
      <c r="L120" s="8"/>
    </row>
    <row r="121" spans="1:12" x14ac:dyDescent="0.3">
      <c r="A121" s="47"/>
      <c r="B121" s="8" t="s">
        <v>539</v>
      </c>
      <c r="C121" s="8" t="str">
        <f>VLOOKUP(B121,'Members Data'!$A$3:$F$365,2,FALSE)</f>
        <v>Michael Tett</v>
      </c>
      <c r="D121" s="8">
        <f>VLOOKUP(B121,'Members Data'!$A$3:$F$365,3,FALSE)</f>
        <v>125</v>
      </c>
      <c r="E121" s="8" t="str">
        <f>VLOOKUP(B121,'Members Data'!$A$3:$F$365,4,FALSE)</f>
        <v>Kazmick Lady Of The Vale.</v>
      </c>
      <c r="F121" s="3" t="str">
        <f t="shared" si="1"/>
        <v>S</v>
      </c>
      <c r="G121" s="8">
        <v>1</v>
      </c>
      <c r="H121" s="8">
        <v>2</v>
      </c>
      <c r="I121" s="8"/>
      <c r="J121" s="8">
        <v>6</v>
      </c>
      <c r="K121" s="8"/>
      <c r="L121" s="8"/>
    </row>
    <row r="122" spans="1:12" x14ac:dyDescent="0.3">
      <c r="A122" s="47"/>
      <c r="B122" s="8" t="s">
        <v>213</v>
      </c>
      <c r="C122" s="8" t="str">
        <f>VLOOKUP(B122,'Members Data'!$A$3:$F$365,2,FALSE)</f>
        <v>Lara Mitchell</v>
      </c>
      <c r="D122" s="8">
        <f>VLOOKUP(B122,'Members Data'!$A$3:$F$365,3,FALSE)</f>
        <v>34</v>
      </c>
      <c r="E122" s="8" t="str">
        <f>VLOOKUP(B122,'Members Data'!$A$3:$F$365,4,FALSE)</f>
        <v>Swanwick Rosebud</v>
      </c>
      <c r="F122" s="3" t="str">
        <f t="shared" si="1"/>
        <v>J</v>
      </c>
      <c r="G122" s="8">
        <v>1</v>
      </c>
      <c r="H122" s="8"/>
      <c r="I122" s="8"/>
      <c r="J122" s="8"/>
      <c r="K122" s="8"/>
      <c r="L122" s="8"/>
    </row>
    <row r="123" spans="1:12" x14ac:dyDescent="0.3">
      <c r="A123" s="47"/>
      <c r="B123" s="8" t="s">
        <v>136</v>
      </c>
      <c r="C123" s="8" t="str">
        <f>VLOOKUP(B123,'Members Data'!$A$3:$F$365,2,FALSE)</f>
        <v>Charlotte Porter</v>
      </c>
      <c r="D123" s="8">
        <f>VLOOKUP(B123,'Members Data'!$A$3:$F$365,3,FALSE)</f>
        <v>13</v>
      </c>
      <c r="E123" s="8" t="str">
        <f>VLOOKUP(B123,'Members Data'!$A$3:$F$365,4,FALSE)</f>
        <v>Lady</v>
      </c>
      <c r="F123" s="3" t="str">
        <f t="shared" si="1"/>
        <v>S</v>
      </c>
      <c r="G123" s="8"/>
      <c r="H123" s="8">
        <v>5</v>
      </c>
      <c r="I123" s="8"/>
      <c r="J123" s="8"/>
      <c r="K123" s="8"/>
      <c r="L123" s="8"/>
    </row>
    <row r="124" spans="1:12" x14ac:dyDescent="0.3">
      <c r="A124" s="47"/>
      <c r="B124" s="8" t="s">
        <v>126</v>
      </c>
      <c r="C124" s="8" t="str">
        <f>VLOOKUP(B124,'Members Data'!$A$3:$F$365,2,FALSE)</f>
        <v>Annie Hopper</v>
      </c>
      <c r="D124" s="8">
        <f>VLOOKUP(B124,'Members Data'!$A$3:$F$365,3,FALSE)</f>
        <v>9</v>
      </c>
      <c r="E124" s="8" t="str">
        <f>VLOOKUP(B124,'Members Data'!$A$3:$F$365,4,FALSE)</f>
        <v>Renvarg Ruby Lou</v>
      </c>
      <c r="F124" s="3" t="str">
        <f t="shared" si="1"/>
        <v>J</v>
      </c>
      <c r="G124" s="8"/>
      <c r="H124" s="8">
        <v>1</v>
      </c>
      <c r="I124" s="8"/>
      <c r="J124" s="8"/>
      <c r="K124" s="8"/>
      <c r="L124" s="8"/>
    </row>
    <row r="125" spans="1:12" x14ac:dyDescent="0.3">
      <c r="A125" s="47"/>
      <c r="B125" s="8" t="s">
        <v>690</v>
      </c>
      <c r="C125" s="8" t="str">
        <f>VLOOKUP(B125,'Members Data'!$A$3:$F$365,2,FALSE)</f>
        <v>Charlotte Porter</v>
      </c>
      <c r="D125" s="8">
        <f>VLOOKUP(B125,'Members Data'!$A$3:$F$365,3,FALSE)</f>
        <v>12</v>
      </c>
      <c r="E125" s="8" t="str">
        <f>VLOOKUP(B125,'Members Data'!$A$3:$F$365,4,FALSE)</f>
        <v>Theo</v>
      </c>
      <c r="F125" s="3" t="str">
        <f t="shared" si="1"/>
        <v>S</v>
      </c>
      <c r="G125" s="8"/>
      <c r="H125" s="8"/>
      <c r="I125" s="8">
        <v>6</v>
      </c>
      <c r="J125" s="8"/>
      <c r="K125" s="8"/>
      <c r="L125" s="8"/>
    </row>
    <row r="126" spans="1:12" x14ac:dyDescent="0.3">
      <c r="A126" s="47"/>
      <c r="B126" s="8"/>
      <c r="C126" s="8" t="e">
        <f>VLOOKUP(B126,'Members Data'!$A$3:$F$365,2,FALSE)</f>
        <v>#N/A</v>
      </c>
      <c r="D126" s="8" t="e">
        <f>VLOOKUP(B126,'Members Data'!$A$3:$F$365,3,FALSE)</f>
        <v>#N/A</v>
      </c>
      <c r="E126" s="8" t="e">
        <f>VLOOKUP(B126,'Members Data'!$A$3:$F$365,4,FALSE)</f>
        <v>#N/A</v>
      </c>
      <c r="F126" s="3" t="str">
        <f t="shared" si="1"/>
        <v/>
      </c>
      <c r="G126" s="8"/>
      <c r="H126" s="8"/>
      <c r="I126" s="8"/>
      <c r="J126" s="8"/>
      <c r="K126" s="8"/>
      <c r="L126" s="8"/>
    </row>
    <row r="127" spans="1:12" x14ac:dyDescent="0.3">
      <c r="A127" s="47"/>
      <c r="B127" s="8"/>
      <c r="C127" s="8" t="e">
        <f>VLOOKUP(B127,'Members Data'!$A$3:$F$365,2,FALSE)</f>
        <v>#N/A</v>
      </c>
      <c r="D127" s="8" t="e">
        <f>VLOOKUP(B127,'Members Data'!$A$3:$F$365,3,FALSE)</f>
        <v>#N/A</v>
      </c>
      <c r="E127" s="8" t="e">
        <f>VLOOKUP(B127,'Members Data'!$A$3:$F$365,4,FALSE)</f>
        <v>#N/A</v>
      </c>
      <c r="F127" s="3" t="str">
        <f t="shared" si="1"/>
        <v/>
      </c>
      <c r="G127" s="8"/>
      <c r="H127" s="8"/>
      <c r="I127" s="8"/>
      <c r="J127" s="8"/>
      <c r="K127" s="8"/>
      <c r="L127" s="8"/>
    </row>
    <row r="128" spans="1:12" x14ac:dyDescent="0.3">
      <c r="A128" s="47"/>
      <c r="B128" s="8"/>
      <c r="C128" s="8" t="e">
        <f>VLOOKUP(B128,'Members Data'!$A$3:$F$365,2,FALSE)</f>
        <v>#N/A</v>
      </c>
      <c r="D128" s="8" t="e">
        <f>VLOOKUP(B128,'Members Data'!$A$3:$F$365,3,FALSE)</f>
        <v>#N/A</v>
      </c>
      <c r="E128" s="8" t="e">
        <f>VLOOKUP(B128,'Members Data'!$A$3:$F$365,4,FALSE)</f>
        <v>#N/A</v>
      </c>
      <c r="F128" s="3" t="str">
        <f t="shared" si="1"/>
        <v/>
      </c>
      <c r="G128" s="8"/>
      <c r="H128" s="8"/>
      <c r="I128" s="8"/>
      <c r="J128" s="8"/>
      <c r="K128" s="8"/>
      <c r="L128" s="8"/>
    </row>
    <row r="129" spans="1:12" x14ac:dyDescent="0.3">
      <c r="A129" s="47"/>
      <c r="B129" s="8"/>
      <c r="C129" s="8" t="e">
        <f>VLOOKUP(B129,'Members Data'!$A$3:$F$365,2,FALSE)</f>
        <v>#N/A</v>
      </c>
      <c r="D129" s="8" t="e">
        <f>VLOOKUP(B129,'Members Data'!$A$3:$F$365,3,FALSE)</f>
        <v>#N/A</v>
      </c>
      <c r="E129" s="8" t="e">
        <f>VLOOKUP(B129,'Members Data'!$A$3:$F$365,4,FALSE)</f>
        <v>#N/A</v>
      </c>
      <c r="F129" s="3" t="str">
        <f t="shared" si="1"/>
        <v/>
      </c>
      <c r="G129" s="8"/>
      <c r="H129" s="8"/>
      <c r="I129" s="8"/>
      <c r="J129" s="8"/>
      <c r="K129" s="8"/>
      <c r="L129" s="8"/>
    </row>
    <row r="130" spans="1:12" x14ac:dyDescent="0.3">
      <c r="A130" s="47"/>
      <c r="B130" s="8"/>
      <c r="C130" s="8" t="e">
        <f>VLOOKUP(B130,'Members Data'!$A$3:$F$365,2,FALSE)</f>
        <v>#N/A</v>
      </c>
      <c r="D130" s="8" t="e">
        <f>VLOOKUP(B130,'Members Data'!$A$3:$F$365,3,FALSE)</f>
        <v>#N/A</v>
      </c>
      <c r="E130" s="8" t="e">
        <f>VLOOKUP(B130,'Members Data'!$A$3:$F$365,4,FALSE)</f>
        <v>#N/A</v>
      </c>
      <c r="F130" s="3" t="str">
        <f t="shared" si="1"/>
        <v/>
      </c>
      <c r="G130" s="8"/>
      <c r="H130" s="8"/>
      <c r="I130" s="8"/>
      <c r="J130" s="8"/>
      <c r="K130" s="8"/>
      <c r="L130" s="8"/>
    </row>
    <row r="131" spans="1:12" x14ac:dyDescent="0.3">
      <c r="A131" s="47"/>
      <c r="B131" s="8"/>
      <c r="C131" s="8" t="e">
        <f>VLOOKUP(B131,'Members Data'!$A$3:$F$365,2,FALSE)</f>
        <v>#N/A</v>
      </c>
      <c r="D131" s="8" t="e">
        <f>VLOOKUP(B131,'Members Data'!$A$3:$F$365,3,FALSE)</f>
        <v>#N/A</v>
      </c>
      <c r="E131" s="8" t="e">
        <f>VLOOKUP(B131,'Members Data'!$A$3:$F$365,4,FALSE)</f>
        <v>#N/A</v>
      </c>
      <c r="F131" s="3" t="str">
        <f t="shared" si="1"/>
        <v/>
      </c>
      <c r="G131" s="8"/>
      <c r="H131" s="8"/>
      <c r="I131" s="8"/>
      <c r="J131" s="8"/>
      <c r="K131" s="8"/>
      <c r="L131" s="8"/>
    </row>
    <row r="132" spans="1:12" x14ac:dyDescent="0.3">
      <c r="A132" s="47"/>
      <c r="B132" s="8"/>
      <c r="C132" s="8" t="e">
        <f>VLOOKUP(B132,'Members Data'!$A$3:$F$365,2,FALSE)</f>
        <v>#N/A</v>
      </c>
      <c r="D132" s="8" t="e">
        <f>VLOOKUP(B132,'Members Data'!$A$3:$F$365,3,FALSE)</f>
        <v>#N/A</v>
      </c>
      <c r="E132" s="8" t="e">
        <f>VLOOKUP(B132,'Members Data'!$A$3:$F$365,4,FALSE)</f>
        <v>#N/A</v>
      </c>
      <c r="F132" s="3" t="str">
        <f t="shared" ref="F132:F195" si="2">IF((LEFT(B132,1)="I"),"J",LEFT(B132,1))</f>
        <v/>
      </c>
      <c r="G132" s="8"/>
      <c r="H132" s="8"/>
      <c r="I132" s="8"/>
      <c r="J132" s="8"/>
      <c r="K132" s="8"/>
      <c r="L132" s="8"/>
    </row>
    <row r="133" spans="1:12" x14ac:dyDescent="0.3">
      <c r="A133" s="47"/>
      <c r="B133" s="8"/>
      <c r="C133" s="8" t="e">
        <f>VLOOKUP(B133,'Members Data'!$A$3:$F$365,2,FALSE)</f>
        <v>#N/A</v>
      </c>
      <c r="D133" s="8" t="e">
        <f>VLOOKUP(B133,'Members Data'!$A$3:$F$365,3,FALSE)</f>
        <v>#N/A</v>
      </c>
      <c r="E133" s="8" t="e">
        <f>VLOOKUP(B133,'Members Data'!$A$3:$F$365,4,FALSE)</f>
        <v>#N/A</v>
      </c>
      <c r="F133" s="3" t="str">
        <f t="shared" si="2"/>
        <v/>
      </c>
      <c r="G133" s="8"/>
      <c r="H133" s="8"/>
      <c r="I133" s="8"/>
      <c r="J133" s="8"/>
      <c r="K133" s="8"/>
      <c r="L133" s="8"/>
    </row>
    <row r="134" spans="1:12" x14ac:dyDescent="0.3">
      <c r="A134" s="47"/>
      <c r="B134" s="8"/>
      <c r="C134" s="8" t="e">
        <f>VLOOKUP(B134,'Members Data'!$A$3:$F$365,2,FALSE)</f>
        <v>#N/A</v>
      </c>
      <c r="D134" s="8" t="e">
        <f>VLOOKUP(B134,'Members Data'!$A$3:$F$365,3,FALSE)</f>
        <v>#N/A</v>
      </c>
      <c r="E134" s="8" t="e">
        <f>VLOOKUP(B134,'Members Data'!$A$3:$F$365,4,FALSE)</f>
        <v>#N/A</v>
      </c>
      <c r="F134" s="3" t="str">
        <f t="shared" si="2"/>
        <v/>
      </c>
      <c r="G134" s="8"/>
      <c r="H134" s="8"/>
      <c r="I134" s="8"/>
      <c r="J134" s="8"/>
      <c r="K134" s="8"/>
      <c r="L134" s="8"/>
    </row>
    <row r="135" spans="1:12" x14ac:dyDescent="0.3">
      <c r="A135" s="47"/>
      <c r="B135" s="8"/>
      <c r="C135" s="8" t="e">
        <f>VLOOKUP(B135,'Members Data'!$A$3:$F$365,2,FALSE)</f>
        <v>#N/A</v>
      </c>
      <c r="D135" s="8" t="e">
        <f>VLOOKUP(B135,'Members Data'!$A$3:$F$365,3,FALSE)</f>
        <v>#N/A</v>
      </c>
      <c r="E135" s="8" t="e">
        <f>VLOOKUP(B135,'Members Data'!$A$3:$F$365,4,FALSE)</f>
        <v>#N/A</v>
      </c>
      <c r="F135" s="3" t="str">
        <f t="shared" si="2"/>
        <v/>
      </c>
      <c r="G135" s="8"/>
      <c r="H135" s="8"/>
      <c r="I135" s="8"/>
      <c r="J135" s="8"/>
      <c r="K135" s="8"/>
      <c r="L135" s="8"/>
    </row>
    <row r="136" spans="1:12" x14ac:dyDescent="0.3">
      <c r="A136" s="14"/>
      <c r="C136" s="1"/>
      <c r="D136" s="1"/>
      <c r="E136" s="1"/>
      <c r="F136" s="3" t="str">
        <f t="shared" si="2"/>
        <v/>
      </c>
    </row>
    <row r="137" spans="1:12" x14ac:dyDescent="0.3">
      <c r="A137" s="48" t="s">
        <v>88</v>
      </c>
      <c r="B137" s="9" t="s">
        <v>321</v>
      </c>
      <c r="C137" s="9" t="str">
        <f>VLOOKUP(B137,'Members Data'!$A$3:$F$365,2,FALSE)</f>
        <v>Starr Frost</v>
      </c>
      <c r="D137" s="9">
        <f>VLOOKUP(B137,'Members Data'!$A$3:$F$365,3,FALSE)</f>
        <v>66</v>
      </c>
      <c r="E137" s="9" t="str">
        <f>VLOOKUP(B137,'Members Data'!$A$3:$F$365,4,FALSE)</f>
        <v>Nebo Rose Jones</v>
      </c>
      <c r="F137" s="3" t="str">
        <f t="shared" si="2"/>
        <v>J</v>
      </c>
      <c r="G137" s="9">
        <v>7</v>
      </c>
      <c r="H137" s="9">
        <v>7</v>
      </c>
      <c r="I137" s="9"/>
      <c r="J137" s="9"/>
      <c r="K137" s="9"/>
      <c r="L137" s="9"/>
    </row>
    <row r="138" spans="1:12" x14ac:dyDescent="0.3">
      <c r="A138" s="48"/>
      <c r="B138" s="9" t="s">
        <v>470</v>
      </c>
      <c r="C138" s="9" t="str">
        <f>VLOOKUP(B138,'Members Data'!$A$3:$F$365,2,FALSE)</f>
        <v>Layla Weeden</v>
      </c>
      <c r="D138" s="9">
        <f>VLOOKUP(B138,'Members Data'!$A$3:$F$365,3,FALSE)</f>
        <v>108</v>
      </c>
      <c r="E138" s="9" t="str">
        <f>VLOOKUP(B138,'Members Data'!$A$3:$F$365,4,FALSE)</f>
        <v>Acresdale She's the one</v>
      </c>
      <c r="F138" s="3" t="str">
        <f t="shared" si="2"/>
        <v>J</v>
      </c>
      <c r="G138" s="9">
        <v>6</v>
      </c>
      <c r="H138" s="9">
        <v>6</v>
      </c>
      <c r="I138" s="9">
        <v>7</v>
      </c>
      <c r="J138" s="9">
        <v>4</v>
      </c>
      <c r="K138" s="9">
        <v>12</v>
      </c>
      <c r="L138" s="9"/>
    </row>
    <row r="139" spans="1:12" x14ac:dyDescent="0.3">
      <c r="A139" s="48"/>
      <c r="B139" s="9" t="s">
        <v>555</v>
      </c>
      <c r="C139" s="9" t="str">
        <f>VLOOKUP(B139,'Members Data'!$A$3:$F$365,2,FALSE)</f>
        <v>Lexi Macdonald</v>
      </c>
      <c r="D139" s="9">
        <f>VLOOKUP(B139,'Members Data'!$A$3:$F$365,3,FALSE)</f>
        <v>92</v>
      </c>
      <c r="E139" s="9" t="str">
        <f>VLOOKUP(B139,'Members Data'!$A$3:$F$365,4,FALSE)</f>
        <v>Bello Te Prepares</v>
      </c>
      <c r="F139" s="3" t="str">
        <f t="shared" si="2"/>
        <v>J</v>
      </c>
      <c r="G139" s="9">
        <v>5</v>
      </c>
      <c r="H139" s="9">
        <v>3</v>
      </c>
      <c r="I139" s="9"/>
      <c r="J139" s="9">
        <v>5</v>
      </c>
      <c r="K139" s="9"/>
      <c r="L139" s="9"/>
    </row>
    <row r="140" spans="1:12" x14ac:dyDescent="0.3">
      <c r="A140" s="48"/>
      <c r="B140" s="9" t="s">
        <v>402</v>
      </c>
      <c r="C140" s="9" t="str">
        <f>VLOOKUP(B140,'Members Data'!$A$3:$F$365,2,FALSE)</f>
        <v xml:space="preserve">Erin Farrow </v>
      </c>
      <c r="D140" s="9">
        <f>VLOOKUP(B140,'Members Data'!$A$3:$F$365,3,FALSE)</f>
        <v>89</v>
      </c>
      <c r="E140" s="9" t="str">
        <f>VLOOKUP(B140,'Members Data'!$A$3:$F$365,4,FALSE)</f>
        <v>Gwrthafarn Moira</v>
      </c>
      <c r="F140" s="3" t="str">
        <f t="shared" si="2"/>
        <v>J</v>
      </c>
      <c r="G140" s="9">
        <v>4</v>
      </c>
      <c r="H140" s="9">
        <v>1</v>
      </c>
      <c r="I140" s="9"/>
      <c r="J140" s="9"/>
      <c r="K140" s="9"/>
      <c r="L140" s="9"/>
    </row>
    <row r="141" spans="1:12" x14ac:dyDescent="0.3">
      <c r="A141" s="48"/>
      <c r="B141" s="9" t="s">
        <v>548</v>
      </c>
      <c r="C141" s="9" t="str">
        <f>VLOOKUP(B141,'Members Data'!$A$3:$F$365,2,FALSE)</f>
        <v>Hollie Biksas- Hassall</v>
      </c>
      <c r="D141" s="9">
        <f>VLOOKUP(B141,'Members Data'!$A$3:$F$365,3,FALSE)</f>
        <v>14</v>
      </c>
      <c r="E141" s="9" t="str">
        <f>VLOOKUP(B141,'Members Data'!$A$3:$F$365,4,FALSE)</f>
        <v>Kellythorpes Milly-on-air</v>
      </c>
      <c r="F141" s="3" t="str">
        <f t="shared" si="2"/>
        <v>J</v>
      </c>
      <c r="G141" s="9">
        <v>3</v>
      </c>
      <c r="H141" s="9"/>
      <c r="I141" s="9"/>
      <c r="J141" s="9"/>
      <c r="K141" s="9"/>
      <c r="L141" s="9"/>
    </row>
    <row r="142" spans="1:12" x14ac:dyDescent="0.3">
      <c r="A142" s="48"/>
      <c r="B142" s="9" t="s">
        <v>565</v>
      </c>
      <c r="C142" s="9" t="str">
        <f>VLOOKUP(B142,'Members Data'!$A$3:$F$365,2,FALSE)</f>
        <v xml:space="preserve">Neve Eliott </v>
      </c>
      <c r="D142" s="9">
        <f>VLOOKUP(B142,'Members Data'!$A$3:$F$365,3,FALSE)</f>
        <v>73</v>
      </c>
      <c r="E142" s="9" t="str">
        <f>VLOOKUP(B142,'Members Data'!$A$3:$F$365,4,FALSE)</f>
        <v>Romeo</v>
      </c>
      <c r="F142" s="3" t="str">
        <f t="shared" si="2"/>
        <v>J</v>
      </c>
      <c r="G142" s="9">
        <v>2</v>
      </c>
      <c r="H142" s="9">
        <v>1</v>
      </c>
      <c r="I142" s="9">
        <v>6</v>
      </c>
      <c r="J142" s="9"/>
      <c r="K142" s="9">
        <v>10</v>
      </c>
      <c r="L142" s="9"/>
    </row>
    <row r="143" spans="1:12" x14ac:dyDescent="0.3">
      <c r="A143" s="48"/>
      <c r="B143" s="9" t="s">
        <v>378</v>
      </c>
      <c r="C143" s="9" t="str">
        <f>VLOOKUP(B143,'Members Data'!$A$3:$F$365,2,FALSE)</f>
        <v>Chloe Naylor</v>
      </c>
      <c r="D143" s="9">
        <f>VLOOKUP(B143,'Members Data'!$A$3:$F$365,3,FALSE)</f>
        <v>83</v>
      </c>
      <c r="E143" s="9" t="str">
        <f>VLOOKUP(B143,'Members Data'!$A$3:$F$365,4,FALSE)</f>
        <v>Corskeagh Buddy</v>
      </c>
      <c r="F143" s="3" t="str">
        <f t="shared" si="2"/>
        <v>J</v>
      </c>
      <c r="G143" s="9">
        <v>1</v>
      </c>
      <c r="H143" s="9">
        <v>4</v>
      </c>
      <c r="I143" s="9"/>
      <c r="J143" s="9">
        <v>7</v>
      </c>
      <c r="K143" s="9">
        <v>8</v>
      </c>
      <c r="L143" s="9"/>
    </row>
    <row r="144" spans="1:12" x14ac:dyDescent="0.3">
      <c r="A144" s="48"/>
      <c r="B144" s="9" t="s">
        <v>313</v>
      </c>
      <c r="C144" s="9" t="str">
        <f>VLOOKUP(B144,'Members Data'!$A$3:$F$365,2,FALSE)</f>
        <v>Belle Cunningham</v>
      </c>
      <c r="D144" s="9">
        <f>VLOOKUP(B144,'Members Data'!$A$3:$F$365,3,FALSE)</f>
        <v>64</v>
      </c>
      <c r="E144" s="9" t="str">
        <f>VLOOKUP(B144,'Members Data'!$A$3:$F$365,4,FALSE)</f>
        <v>Hiyatt What's Happening</v>
      </c>
      <c r="F144" s="3" t="str">
        <f t="shared" si="2"/>
        <v>J</v>
      </c>
      <c r="G144" s="9">
        <v>1</v>
      </c>
      <c r="H144" s="9">
        <v>1</v>
      </c>
      <c r="I144" s="9"/>
      <c r="J144" s="9">
        <v>6</v>
      </c>
      <c r="K144" s="9">
        <v>14</v>
      </c>
      <c r="L144" s="9"/>
    </row>
    <row r="145" spans="1:12" x14ac:dyDescent="0.3">
      <c r="A145" s="48"/>
      <c r="B145" s="9" t="s">
        <v>365</v>
      </c>
      <c r="C145" s="9" t="str">
        <f>VLOOKUP(B145,'Members Data'!$A$3:$F$365,2,FALSE)</f>
        <v>Bestsie Neale</v>
      </c>
      <c r="D145" s="9">
        <f>VLOOKUP(B145,'Members Data'!$A$3:$F$365,3,FALSE)</f>
        <v>80</v>
      </c>
      <c r="E145" s="9" t="str">
        <f>VLOOKUP(B145,'Members Data'!$A$3:$F$365,4,FALSE)</f>
        <v>Dowlesbrook Black Jack</v>
      </c>
      <c r="F145" s="3" t="str">
        <f t="shared" si="2"/>
        <v>J</v>
      </c>
      <c r="G145" s="9">
        <v>1</v>
      </c>
      <c r="H145" s="9"/>
      <c r="I145" s="9"/>
      <c r="J145" s="9"/>
      <c r="K145" s="9"/>
      <c r="L145" s="9"/>
    </row>
    <row r="146" spans="1:12" x14ac:dyDescent="0.3">
      <c r="A146" s="48"/>
      <c r="B146" s="9" t="s">
        <v>460</v>
      </c>
      <c r="C146" s="9" t="str">
        <f>VLOOKUP(B146,'Members Data'!$A$3:$F$365,2,FALSE)</f>
        <v>Mika Greener-Frith</v>
      </c>
      <c r="D146" s="9">
        <f>VLOOKUP(B146,'Members Data'!$A$3:$F$365,3,FALSE)</f>
        <v>106</v>
      </c>
      <c r="E146" s="9" t="str">
        <f>VLOOKUP(B146,'Members Data'!$A$3:$F$365,4,FALSE)</f>
        <v>Thistledown Bonnie Prince Charlie</v>
      </c>
      <c r="F146" s="3" t="str">
        <f t="shared" si="2"/>
        <v>J</v>
      </c>
      <c r="G146" s="9">
        <v>1</v>
      </c>
      <c r="H146" s="9">
        <v>2</v>
      </c>
      <c r="I146" s="9"/>
      <c r="J146" s="9"/>
      <c r="K146" s="9"/>
      <c r="L146" s="9"/>
    </row>
    <row r="147" spans="1:12" x14ac:dyDescent="0.3">
      <c r="A147" s="48"/>
      <c r="B147" s="9" t="s">
        <v>131</v>
      </c>
      <c r="C147" s="9" t="str">
        <f>VLOOKUP(B147,'Members Data'!$A$3:$F$365,2,FALSE)</f>
        <v>Lily Moore</v>
      </c>
      <c r="D147" s="9">
        <f>VLOOKUP(B147,'Members Data'!$A$3:$F$365,3,FALSE)</f>
        <v>11</v>
      </c>
      <c r="E147" s="9" t="str">
        <f>VLOOKUP(B147,'Members Data'!$A$3:$F$365,4,FALSE)</f>
        <v>Paddy</v>
      </c>
      <c r="F147" s="3" t="str">
        <f t="shared" si="2"/>
        <v>J</v>
      </c>
      <c r="G147" s="9">
        <v>1</v>
      </c>
      <c r="H147" s="9"/>
      <c r="I147" s="9">
        <v>5</v>
      </c>
      <c r="J147" s="9"/>
      <c r="K147" s="9"/>
      <c r="L147" s="9"/>
    </row>
    <row r="148" spans="1:12" x14ac:dyDescent="0.3">
      <c r="A148" s="48"/>
      <c r="B148" s="9" t="s">
        <v>548</v>
      </c>
      <c r="C148" s="9" t="str">
        <f>VLOOKUP(B148,'Members Data'!$A$3:$F$365,2,FALSE)</f>
        <v>Hollie Biksas- Hassall</v>
      </c>
      <c r="D148" s="9">
        <f>VLOOKUP(B148,'Members Data'!$A$3:$F$365,3,FALSE)</f>
        <v>14</v>
      </c>
      <c r="E148" s="9" t="str">
        <f>VLOOKUP(B148,'Members Data'!$A$3:$F$365,4,FALSE)</f>
        <v>Kellythorpes Milly-on-air</v>
      </c>
      <c r="F148" s="3" t="str">
        <f t="shared" si="2"/>
        <v>J</v>
      </c>
      <c r="G148" s="9"/>
      <c r="H148" s="9">
        <v>5</v>
      </c>
      <c r="I148" s="9"/>
      <c r="J148" s="9"/>
      <c r="K148" s="9"/>
      <c r="L148" s="9"/>
    </row>
    <row r="149" spans="1:12" x14ac:dyDescent="0.3">
      <c r="A149" s="48"/>
      <c r="B149" s="9" t="s">
        <v>493</v>
      </c>
      <c r="C149" s="9" t="str">
        <f>VLOOKUP(B149,'Members Data'!$A$3:$F$365,2,FALSE)</f>
        <v>Abigail Atherton</v>
      </c>
      <c r="D149" s="9">
        <f>VLOOKUP(B149,'Members Data'!$A$3:$F$365,3,FALSE)</f>
        <v>114</v>
      </c>
      <c r="E149" s="9" t="str">
        <f>VLOOKUP(B149,'Members Data'!$A$3:$F$365,4,FALSE)</f>
        <v>Battlestown Siskins Dream</v>
      </c>
      <c r="F149" s="3" t="str">
        <f t="shared" si="2"/>
        <v>J</v>
      </c>
      <c r="G149" s="9"/>
      <c r="H149" s="9"/>
      <c r="I149" s="9">
        <v>4</v>
      </c>
      <c r="J149" s="9"/>
      <c r="K149" s="9"/>
      <c r="L149" s="9"/>
    </row>
    <row r="150" spans="1:12" x14ac:dyDescent="0.3">
      <c r="A150" s="48"/>
      <c r="B150" s="9"/>
      <c r="C150" s="9" t="e">
        <f>VLOOKUP(B150,'Members Data'!$A$3:$F$365,2,FALSE)</f>
        <v>#N/A</v>
      </c>
      <c r="D150" s="9" t="e">
        <f>VLOOKUP(B150,'Members Data'!$A$3:$F$365,3,FALSE)</f>
        <v>#N/A</v>
      </c>
      <c r="E150" s="9" t="e">
        <f>VLOOKUP(B150,'Members Data'!$A$3:$F$365,4,FALSE)</f>
        <v>#N/A</v>
      </c>
      <c r="F150" s="3" t="str">
        <f t="shared" si="2"/>
        <v/>
      </c>
      <c r="G150" s="9"/>
      <c r="H150" s="9"/>
      <c r="I150" s="9"/>
      <c r="J150" s="9"/>
      <c r="K150" s="9"/>
      <c r="L150" s="9"/>
    </row>
    <row r="151" spans="1:12" x14ac:dyDescent="0.3">
      <c r="A151" s="48"/>
      <c r="B151" s="9"/>
      <c r="C151" s="9" t="e">
        <f>VLOOKUP(B151,'Members Data'!$A$3:$F$365,2,FALSE)</f>
        <v>#N/A</v>
      </c>
      <c r="D151" s="9" t="e">
        <f>VLOOKUP(B151,'Members Data'!$A$3:$F$365,3,FALSE)</f>
        <v>#N/A</v>
      </c>
      <c r="E151" s="9" t="e">
        <f>VLOOKUP(B151,'Members Data'!$A$3:$F$365,4,FALSE)</f>
        <v>#N/A</v>
      </c>
      <c r="F151" s="3" t="str">
        <f t="shared" si="2"/>
        <v/>
      </c>
      <c r="G151" s="9"/>
      <c r="H151" s="9"/>
      <c r="I151" s="9"/>
      <c r="J151" s="9"/>
      <c r="K151" s="9"/>
      <c r="L151" s="9"/>
    </row>
    <row r="152" spans="1:12" x14ac:dyDescent="0.3">
      <c r="A152" s="48"/>
      <c r="B152" s="9"/>
      <c r="C152" s="9" t="e">
        <f>VLOOKUP(B152,'Members Data'!$A$3:$F$365,2,FALSE)</f>
        <v>#N/A</v>
      </c>
      <c r="D152" s="9" t="e">
        <f>VLOOKUP(B152,'Members Data'!$A$3:$F$365,3,FALSE)</f>
        <v>#N/A</v>
      </c>
      <c r="E152" s="9" t="e">
        <f>VLOOKUP(B152,'Members Data'!$A$3:$F$365,4,FALSE)</f>
        <v>#N/A</v>
      </c>
      <c r="F152" s="3" t="str">
        <f t="shared" si="2"/>
        <v/>
      </c>
      <c r="G152" s="9"/>
      <c r="H152" s="9"/>
      <c r="I152" s="9"/>
      <c r="J152" s="9"/>
      <c r="K152" s="9"/>
      <c r="L152" s="9"/>
    </row>
    <row r="153" spans="1:12" x14ac:dyDescent="0.3">
      <c r="A153" s="48"/>
      <c r="B153" s="9"/>
      <c r="C153" s="9" t="e">
        <f>VLOOKUP(B153,'Members Data'!$A$3:$F$365,2,FALSE)</f>
        <v>#N/A</v>
      </c>
      <c r="D153" s="9" t="e">
        <f>VLOOKUP(B153,'Members Data'!$A$3:$F$365,3,FALSE)</f>
        <v>#N/A</v>
      </c>
      <c r="E153" s="9" t="e">
        <f>VLOOKUP(B153,'Members Data'!$A$3:$F$365,4,FALSE)</f>
        <v>#N/A</v>
      </c>
      <c r="F153" s="3" t="str">
        <f t="shared" si="2"/>
        <v/>
      </c>
      <c r="G153" s="9"/>
      <c r="H153" s="9"/>
      <c r="I153" s="9"/>
      <c r="J153" s="9"/>
      <c r="K153" s="9"/>
      <c r="L153" s="9"/>
    </row>
    <row r="154" spans="1:12" x14ac:dyDescent="0.3">
      <c r="A154" s="48"/>
      <c r="B154" s="9"/>
      <c r="C154" s="9" t="e">
        <f>VLOOKUP(B154,'Members Data'!$A$3:$F$365,2,FALSE)</f>
        <v>#N/A</v>
      </c>
      <c r="D154" s="9" t="e">
        <f>VLOOKUP(B154,'Members Data'!$A$3:$F$365,3,FALSE)</f>
        <v>#N/A</v>
      </c>
      <c r="E154" s="9" t="e">
        <f>VLOOKUP(B154,'Members Data'!$A$3:$F$365,4,FALSE)</f>
        <v>#N/A</v>
      </c>
      <c r="F154" s="3" t="str">
        <f t="shared" si="2"/>
        <v/>
      </c>
      <c r="G154" s="9"/>
      <c r="H154" s="9"/>
      <c r="I154" s="9"/>
      <c r="J154" s="9"/>
      <c r="K154" s="9"/>
      <c r="L154" s="9"/>
    </row>
    <row r="155" spans="1:12" x14ac:dyDescent="0.3">
      <c r="A155" s="48"/>
      <c r="B155" s="9"/>
      <c r="C155" s="9" t="e">
        <f>VLOOKUP(B155,'Members Data'!$A$3:$F$365,2,FALSE)</f>
        <v>#N/A</v>
      </c>
      <c r="D155" s="9" t="e">
        <f>VLOOKUP(B155,'Members Data'!$A$3:$F$365,3,FALSE)</f>
        <v>#N/A</v>
      </c>
      <c r="E155" s="9" t="e">
        <f>VLOOKUP(B155,'Members Data'!$A$3:$F$365,4,FALSE)</f>
        <v>#N/A</v>
      </c>
      <c r="F155" s="3" t="str">
        <f t="shared" si="2"/>
        <v/>
      </c>
      <c r="G155" s="9"/>
      <c r="H155" s="9"/>
      <c r="I155" s="9"/>
      <c r="J155" s="9"/>
      <c r="K155" s="9"/>
      <c r="L155" s="9"/>
    </row>
    <row r="156" spans="1:12" x14ac:dyDescent="0.3">
      <c r="A156" s="48"/>
      <c r="B156" s="9"/>
      <c r="C156" s="9" t="e">
        <f>VLOOKUP(B156,'Members Data'!$A$3:$F$365,2,FALSE)</f>
        <v>#N/A</v>
      </c>
      <c r="D156" s="9" t="e">
        <f>VLOOKUP(B156,'Members Data'!$A$3:$F$365,3,FALSE)</f>
        <v>#N/A</v>
      </c>
      <c r="E156" s="9" t="e">
        <f>VLOOKUP(B156,'Members Data'!$A$3:$F$365,4,FALSE)</f>
        <v>#N/A</v>
      </c>
      <c r="F156" s="3" t="str">
        <f t="shared" si="2"/>
        <v/>
      </c>
      <c r="G156" s="9"/>
      <c r="H156" s="9"/>
      <c r="I156" s="9"/>
      <c r="J156" s="9"/>
      <c r="K156" s="9"/>
      <c r="L156" s="9"/>
    </row>
    <row r="157" spans="1:12" x14ac:dyDescent="0.3">
      <c r="A157" s="48"/>
      <c r="B157" s="9"/>
      <c r="C157" s="9" t="e">
        <f>VLOOKUP(B157,'Members Data'!$A$3:$F$365,2,FALSE)</f>
        <v>#N/A</v>
      </c>
      <c r="D157" s="9" t="e">
        <f>VLOOKUP(B157,'Members Data'!$A$3:$F$365,3,FALSE)</f>
        <v>#N/A</v>
      </c>
      <c r="E157" s="9" t="e">
        <f>VLOOKUP(B157,'Members Data'!$A$3:$F$365,4,FALSE)</f>
        <v>#N/A</v>
      </c>
      <c r="F157" s="3" t="str">
        <f t="shared" si="2"/>
        <v/>
      </c>
      <c r="G157" s="9"/>
      <c r="H157" s="9"/>
      <c r="I157" s="9"/>
      <c r="J157" s="9"/>
      <c r="K157" s="9"/>
      <c r="L157" s="9"/>
    </row>
    <row r="158" spans="1:12" x14ac:dyDescent="0.3">
      <c r="A158" s="14"/>
      <c r="C158" s="1"/>
      <c r="D158" s="1"/>
      <c r="E158" s="1"/>
      <c r="F158" s="3" t="str">
        <f t="shared" si="2"/>
        <v/>
      </c>
    </row>
    <row r="159" spans="1:12" x14ac:dyDescent="0.3">
      <c r="A159" s="49" t="s">
        <v>89</v>
      </c>
      <c r="B159" s="10" t="s">
        <v>133</v>
      </c>
      <c r="C159" s="10" t="str">
        <f>VLOOKUP(B159,'Members Data'!$A$3:$F$365,2,FALSE)</f>
        <v>Danielle Wiseman</v>
      </c>
      <c r="D159" s="10">
        <f>VLOOKUP(B159,'Members Data'!$A$3:$F$365,3,FALSE)</f>
        <v>11</v>
      </c>
      <c r="E159" s="10" t="str">
        <f>VLOOKUP(B159,'Members Data'!$A$3:$F$365,4,FALSE)</f>
        <v>Llwyn Rhyn Natasha</v>
      </c>
      <c r="F159" s="3" t="str">
        <f t="shared" si="2"/>
        <v>S</v>
      </c>
      <c r="G159" s="10">
        <v>7</v>
      </c>
      <c r="H159" s="10">
        <v>5</v>
      </c>
      <c r="I159" s="10">
        <v>7</v>
      </c>
      <c r="J159" s="10">
        <v>7</v>
      </c>
      <c r="K159" s="10"/>
      <c r="L159" s="10"/>
    </row>
    <row r="160" spans="1:12" x14ac:dyDescent="0.3">
      <c r="A160" s="49"/>
      <c r="B160" s="10" t="s">
        <v>188</v>
      </c>
      <c r="C160" s="10" t="str">
        <f>VLOOKUP(B160,'Members Data'!$A$3:$F$365,2,FALSE)</f>
        <v>Charlene Taylor</v>
      </c>
      <c r="D160" s="10">
        <f>VLOOKUP(B160,'Members Data'!$A$3:$F$365,3,FALSE)</f>
        <v>28</v>
      </c>
      <c r="E160" s="10" t="str">
        <f>VLOOKUP(B160,'Members Data'!$A$3:$F$365,4,FALSE)</f>
        <v xml:space="preserve">Beryls Jazzy Lady </v>
      </c>
      <c r="F160" s="3" t="str">
        <f t="shared" si="2"/>
        <v>S</v>
      </c>
      <c r="G160" s="10">
        <v>6</v>
      </c>
      <c r="H160" s="10">
        <v>4</v>
      </c>
      <c r="I160" s="10">
        <v>5</v>
      </c>
      <c r="J160" s="10">
        <v>6</v>
      </c>
      <c r="K160" s="10">
        <v>12</v>
      </c>
      <c r="L160" s="10"/>
    </row>
    <row r="161" spans="1:12" x14ac:dyDescent="0.3">
      <c r="A161" s="49"/>
      <c r="B161" s="10" t="s">
        <v>565</v>
      </c>
      <c r="C161" s="10" t="str">
        <f>VLOOKUP(B161,'Members Data'!$A$3:$F$365,2,FALSE)</f>
        <v xml:space="preserve">Neve Eliott </v>
      </c>
      <c r="D161" s="10">
        <f>VLOOKUP(B161,'Members Data'!$A$3:$F$365,3,FALSE)</f>
        <v>73</v>
      </c>
      <c r="E161" s="10" t="str">
        <f>VLOOKUP(B161,'Members Data'!$A$3:$F$365,4,FALSE)</f>
        <v>Romeo</v>
      </c>
      <c r="F161" s="3" t="str">
        <f t="shared" si="2"/>
        <v>J</v>
      </c>
      <c r="G161" s="10">
        <v>5</v>
      </c>
      <c r="H161" s="10">
        <v>3</v>
      </c>
      <c r="I161" s="10">
        <v>2</v>
      </c>
      <c r="J161" s="10"/>
      <c r="K161" s="10">
        <v>10</v>
      </c>
      <c r="L161" s="10"/>
    </row>
    <row r="162" spans="1:12" x14ac:dyDescent="0.3">
      <c r="A162" s="49"/>
      <c r="B162" s="10" t="s">
        <v>185</v>
      </c>
      <c r="C162" s="10" t="str">
        <f>VLOOKUP(B162,'Members Data'!$A$3:$F$365,2,FALSE)</f>
        <v>Charlene Hanson</v>
      </c>
      <c r="D162" s="10">
        <f>VLOOKUP(B162,'Members Data'!$A$3:$F$365,3,FALSE)</f>
        <v>27</v>
      </c>
      <c r="E162" s="10" t="str">
        <f>VLOOKUP(B162,'Members Data'!$A$3:$F$365,4,FALSE)</f>
        <v>Captain Maverick</v>
      </c>
      <c r="F162" s="3" t="str">
        <f t="shared" si="2"/>
        <v>S</v>
      </c>
      <c r="G162" s="10">
        <v>4</v>
      </c>
      <c r="H162" s="10"/>
      <c r="I162" s="10"/>
      <c r="J162" s="10"/>
      <c r="K162" s="10"/>
      <c r="L162" s="10"/>
    </row>
    <row r="163" spans="1:12" x14ac:dyDescent="0.3">
      <c r="A163" s="49"/>
      <c r="B163" s="10" t="s">
        <v>412</v>
      </c>
      <c r="C163" s="10" t="str">
        <f>VLOOKUP(B163,'Members Data'!$A$3:$F$365,2,FALSE)</f>
        <v>Stephanie Johnson</v>
      </c>
      <c r="D163" s="10">
        <f>VLOOKUP(B163,'Members Data'!$A$3:$F$365,3,FALSE)</f>
        <v>91</v>
      </c>
      <c r="E163" s="10" t="str">
        <f>VLOOKUP(B163,'Members Data'!$A$3:$F$365,4,FALSE)</f>
        <v>Azalea Black Sambuca</v>
      </c>
      <c r="F163" s="3" t="str">
        <f t="shared" si="2"/>
        <v>S</v>
      </c>
      <c r="G163" s="10">
        <v>3</v>
      </c>
      <c r="H163" s="10"/>
      <c r="I163" s="10">
        <v>4</v>
      </c>
      <c r="J163" s="10"/>
      <c r="K163" s="10"/>
      <c r="L163" s="10"/>
    </row>
    <row r="164" spans="1:12" x14ac:dyDescent="0.3">
      <c r="A164" s="49"/>
      <c r="B164" s="10" t="s">
        <v>574</v>
      </c>
      <c r="C164" s="10" t="str">
        <f>VLOOKUP(B164,'Members Data'!$A$3:$F$365,2,FALSE)</f>
        <v>Ellie Stapley</v>
      </c>
      <c r="D164" s="10">
        <f>VLOOKUP(B164,'Members Data'!$A$3:$F$365,3,FALSE)</f>
        <v>130</v>
      </c>
      <c r="E164" s="10" t="str">
        <f>VLOOKUP(B164,'Members Data'!$A$3:$F$365,4,FALSE)</f>
        <v>Llaneilian Royal Embrace</v>
      </c>
      <c r="F164" s="3" t="str">
        <f t="shared" si="2"/>
        <v>S</v>
      </c>
      <c r="G164" s="10"/>
      <c r="H164" s="10">
        <v>7</v>
      </c>
      <c r="I164" s="10">
        <v>6</v>
      </c>
      <c r="J164" s="10"/>
      <c r="K164" s="10"/>
      <c r="L164" s="10"/>
    </row>
    <row r="165" spans="1:12" x14ac:dyDescent="0.3">
      <c r="A165" s="49"/>
      <c r="B165" s="10" t="s">
        <v>617</v>
      </c>
      <c r="C165" s="10" t="str">
        <f>VLOOKUP(B165,'Members Data'!$A$3:$F$365,2,FALSE)</f>
        <v>Jenna Davies</v>
      </c>
      <c r="D165" s="10">
        <f>VLOOKUP(B165,'Members Data'!$A$3:$F$365,3,FALSE)</f>
        <v>142</v>
      </c>
      <c r="E165" s="10" t="str">
        <f>VLOOKUP(B165,'Members Data'!$A$3:$F$365,4,FALSE)</f>
        <v>Pocket Full Of Pixies</v>
      </c>
      <c r="F165" s="3" t="str">
        <f t="shared" si="2"/>
        <v>S</v>
      </c>
      <c r="G165" s="10"/>
      <c r="H165" s="10">
        <v>6</v>
      </c>
      <c r="I165" s="10"/>
      <c r="J165" s="10"/>
      <c r="K165" s="10"/>
      <c r="L165" s="10"/>
    </row>
    <row r="166" spans="1:12" x14ac:dyDescent="0.3">
      <c r="A166" s="49"/>
      <c r="B166" s="10" t="s">
        <v>128</v>
      </c>
      <c r="C166" s="10" t="str">
        <f>VLOOKUP(B166,'Members Data'!$A$3:$F$365,2,FALSE)</f>
        <v>Lily Moore</v>
      </c>
      <c r="D166" s="10">
        <f>VLOOKUP(B166,'Members Data'!$A$3:$F$365,3,FALSE)</f>
        <v>10</v>
      </c>
      <c r="E166" s="10" t="str">
        <f>VLOOKUP(B166,'Members Data'!$A$3:$F$365,4,FALSE)</f>
        <v>Apollo</v>
      </c>
      <c r="F166" s="3" t="str">
        <f t="shared" si="2"/>
        <v>J</v>
      </c>
      <c r="G166" s="10"/>
      <c r="H166" s="10">
        <v>2</v>
      </c>
      <c r="I166" s="10">
        <v>3</v>
      </c>
      <c r="J166" s="10"/>
      <c r="K166" s="10"/>
      <c r="L166" s="10"/>
    </row>
    <row r="167" spans="1:12" x14ac:dyDescent="0.3">
      <c r="A167" s="49"/>
      <c r="B167" s="10" t="s">
        <v>750</v>
      </c>
      <c r="C167" s="10" t="e">
        <f>VLOOKUP(B167,'Members Data'!$A$3:$F$365,2,FALSE)</f>
        <v>#N/A</v>
      </c>
      <c r="D167" s="10" t="e">
        <f>VLOOKUP(B167,'Members Data'!$A$3:$F$365,3,FALSE)</f>
        <v>#N/A</v>
      </c>
      <c r="E167" s="10" t="e">
        <f>VLOOKUP(B167,'Members Data'!$A$3:$F$365,4,FALSE)</f>
        <v>#N/A</v>
      </c>
      <c r="F167" s="3" t="str">
        <f t="shared" si="2"/>
        <v>s</v>
      </c>
      <c r="G167" s="10"/>
      <c r="H167" s="10"/>
      <c r="I167" s="10"/>
      <c r="J167" s="10"/>
      <c r="K167" s="10">
        <v>14</v>
      </c>
      <c r="L167" s="10"/>
    </row>
    <row r="168" spans="1:12" x14ac:dyDescent="0.3">
      <c r="A168" s="49"/>
      <c r="B168" s="10"/>
      <c r="C168" s="10" t="e">
        <f>VLOOKUP(B168,'Members Data'!$A$3:$F$365,2,FALSE)</f>
        <v>#N/A</v>
      </c>
      <c r="D168" s="10" t="e">
        <f>VLOOKUP(B168,'Members Data'!$A$3:$F$365,3,FALSE)</f>
        <v>#N/A</v>
      </c>
      <c r="E168" s="10" t="e">
        <f>VLOOKUP(B168,'Members Data'!$A$3:$F$365,4,FALSE)</f>
        <v>#N/A</v>
      </c>
      <c r="F168" s="3" t="str">
        <f t="shared" si="2"/>
        <v/>
      </c>
      <c r="G168" s="10"/>
      <c r="H168" s="10"/>
      <c r="I168" s="10"/>
      <c r="J168" s="10"/>
      <c r="K168" s="10"/>
      <c r="L168" s="10"/>
    </row>
    <row r="169" spans="1:12" x14ac:dyDescent="0.3">
      <c r="A169" s="49"/>
      <c r="B169" s="10"/>
      <c r="C169" s="10" t="e">
        <f>VLOOKUP(B169,'Members Data'!$A$3:$F$365,2,FALSE)</f>
        <v>#N/A</v>
      </c>
      <c r="D169" s="10" t="e">
        <f>VLOOKUP(B169,'Members Data'!$A$3:$F$365,3,FALSE)</f>
        <v>#N/A</v>
      </c>
      <c r="E169" s="10" t="e">
        <f>VLOOKUP(B169,'Members Data'!$A$3:$F$365,4,FALSE)</f>
        <v>#N/A</v>
      </c>
      <c r="F169" s="3" t="str">
        <f t="shared" si="2"/>
        <v/>
      </c>
      <c r="G169" s="10"/>
      <c r="H169" s="10"/>
      <c r="I169" s="10"/>
      <c r="J169" s="10"/>
      <c r="K169" s="10"/>
      <c r="L169" s="10"/>
    </row>
    <row r="170" spans="1:12" x14ac:dyDescent="0.3">
      <c r="A170" s="49"/>
      <c r="B170" s="10"/>
      <c r="C170" s="10" t="e">
        <f>VLOOKUP(B170,'Members Data'!$A$3:$F$365,2,FALSE)</f>
        <v>#N/A</v>
      </c>
      <c r="D170" s="10" t="e">
        <f>VLOOKUP(B170,'Members Data'!$A$3:$F$365,3,FALSE)</f>
        <v>#N/A</v>
      </c>
      <c r="E170" s="10" t="e">
        <f>VLOOKUP(B170,'Members Data'!$A$3:$F$365,4,FALSE)</f>
        <v>#N/A</v>
      </c>
      <c r="F170" s="3" t="str">
        <f t="shared" si="2"/>
        <v/>
      </c>
      <c r="G170" s="10"/>
      <c r="H170" s="10"/>
      <c r="I170" s="10"/>
      <c r="J170" s="10"/>
      <c r="K170" s="10"/>
      <c r="L170" s="10"/>
    </row>
    <row r="171" spans="1:12" x14ac:dyDescent="0.3">
      <c r="A171" s="49"/>
      <c r="B171" s="10"/>
      <c r="C171" s="10" t="e">
        <f>VLOOKUP(B171,'Members Data'!$A$3:$F$365,2,FALSE)</f>
        <v>#N/A</v>
      </c>
      <c r="D171" s="10" t="e">
        <f>VLOOKUP(B171,'Members Data'!$A$3:$F$365,3,FALSE)</f>
        <v>#N/A</v>
      </c>
      <c r="E171" s="10" t="e">
        <f>VLOOKUP(B171,'Members Data'!$A$3:$F$365,4,FALSE)</f>
        <v>#N/A</v>
      </c>
      <c r="F171" s="3" t="str">
        <f t="shared" si="2"/>
        <v/>
      </c>
      <c r="G171" s="10"/>
      <c r="H171" s="10"/>
      <c r="I171" s="10"/>
      <c r="J171" s="10"/>
      <c r="K171" s="10"/>
      <c r="L171" s="10"/>
    </row>
    <row r="172" spans="1:12" x14ac:dyDescent="0.3">
      <c r="A172" s="49"/>
      <c r="B172" s="10"/>
      <c r="C172" s="10" t="e">
        <f>VLOOKUP(B172,'Members Data'!$A$3:$F$365,2,FALSE)</f>
        <v>#N/A</v>
      </c>
      <c r="D172" s="10" t="e">
        <f>VLOOKUP(B172,'Members Data'!$A$3:$F$365,3,FALSE)</f>
        <v>#N/A</v>
      </c>
      <c r="E172" s="10" t="e">
        <f>VLOOKUP(B172,'Members Data'!$A$3:$F$365,4,FALSE)</f>
        <v>#N/A</v>
      </c>
      <c r="F172" s="3" t="str">
        <f t="shared" si="2"/>
        <v/>
      </c>
      <c r="G172" s="10"/>
      <c r="H172" s="10"/>
      <c r="I172" s="10"/>
      <c r="J172" s="10"/>
      <c r="K172" s="10"/>
      <c r="L172" s="10"/>
    </row>
    <row r="173" spans="1:12" x14ac:dyDescent="0.3">
      <c r="A173" s="49"/>
      <c r="B173" s="10"/>
      <c r="C173" s="10" t="e">
        <f>VLOOKUP(B173,'Members Data'!$A$3:$F$365,2,FALSE)</f>
        <v>#N/A</v>
      </c>
      <c r="D173" s="10" t="e">
        <f>VLOOKUP(B173,'Members Data'!$A$3:$F$365,3,FALSE)</f>
        <v>#N/A</v>
      </c>
      <c r="E173" s="10" t="e">
        <f>VLOOKUP(B173,'Members Data'!$A$3:$F$365,4,FALSE)</f>
        <v>#N/A</v>
      </c>
      <c r="F173" s="3" t="str">
        <f t="shared" si="2"/>
        <v/>
      </c>
      <c r="G173" s="10"/>
      <c r="H173" s="10"/>
      <c r="I173" s="10"/>
      <c r="J173" s="10"/>
      <c r="K173" s="10"/>
      <c r="L173" s="10"/>
    </row>
    <row r="174" spans="1:12" x14ac:dyDescent="0.3">
      <c r="A174" s="49"/>
      <c r="B174" s="10"/>
      <c r="C174" s="10" t="e">
        <f>VLOOKUP(B174,'Members Data'!$A$3:$F$365,2,FALSE)</f>
        <v>#N/A</v>
      </c>
      <c r="D174" s="10" t="e">
        <f>VLOOKUP(B174,'Members Data'!$A$3:$F$365,3,FALSE)</f>
        <v>#N/A</v>
      </c>
      <c r="E174" s="10" t="e">
        <f>VLOOKUP(B174,'Members Data'!$A$3:$F$365,4,FALSE)</f>
        <v>#N/A</v>
      </c>
      <c r="F174" s="3" t="str">
        <f t="shared" si="2"/>
        <v/>
      </c>
      <c r="G174" s="10"/>
      <c r="H174" s="10"/>
      <c r="I174" s="10"/>
      <c r="J174" s="10"/>
      <c r="K174" s="10"/>
      <c r="L174" s="10"/>
    </row>
    <row r="175" spans="1:12" x14ac:dyDescent="0.3">
      <c r="A175" s="49"/>
      <c r="B175" s="10"/>
      <c r="C175" s="10" t="e">
        <f>VLOOKUP(B175,'Members Data'!$A$3:$F$365,2,FALSE)</f>
        <v>#N/A</v>
      </c>
      <c r="D175" s="10" t="e">
        <f>VLOOKUP(B175,'Members Data'!$A$3:$F$365,3,FALSE)</f>
        <v>#N/A</v>
      </c>
      <c r="E175" s="10" t="e">
        <f>VLOOKUP(B175,'Members Data'!$A$3:$F$365,4,FALSE)</f>
        <v>#N/A</v>
      </c>
      <c r="F175" s="3" t="str">
        <f t="shared" si="2"/>
        <v/>
      </c>
      <c r="G175" s="10"/>
      <c r="H175" s="10"/>
      <c r="I175" s="10"/>
      <c r="J175" s="10"/>
      <c r="K175" s="10"/>
      <c r="L175" s="10"/>
    </row>
    <row r="176" spans="1:12" x14ac:dyDescent="0.3">
      <c r="A176" s="49"/>
      <c r="B176" s="10"/>
      <c r="C176" s="10" t="e">
        <f>VLOOKUP(B176,'Members Data'!$A$3:$F$365,2,FALSE)</f>
        <v>#N/A</v>
      </c>
      <c r="D176" s="10" t="e">
        <f>VLOOKUP(B176,'Members Data'!$A$3:$F$365,3,FALSE)</f>
        <v>#N/A</v>
      </c>
      <c r="E176" s="10" t="e">
        <f>VLOOKUP(B176,'Members Data'!$A$3:$F$365,4,FALSE)</f>
        <v>#N/A</v>
      </c>
      <c r="F176" s="3" t="str">
        <f t="shared" si="2"/>
        <v/>
      </c>
      <c r="G176" s="10"/>
      <c r="H176" s="10"/>
      <c r="I176" s="10"/>
      <c r="J176" s="10"/>
      <c r="K176" s="10"/>
      <c r="L176" s="10"/>
    </row>
    <row r="177" spans="1:12" x14ac:dyDescent="0.3">
      <c r="A177" s="49"/>
      <c r="B177" s="10"/>
      <c r="C177" s="10" t="e">
        <f>VLOOKUP(B177,'Members Data'!$A$3:$F$365,2,FALSE)</f>
        <v>#N/A</v>
      </c>
      <c r="D177" s="10" t="e">
        <f>VLOOKUP(B177,'Members Data'!$A$3:$F$365,3,FALSE)</f>
        <v>#N/A</v>
      </c>
      <c r="E177" s="10" t="e">
        <f>VLOOKUP(B177,'Members Data'!$A$3:$F$365,4,FALSE)</f>
        <v>#N/A</v>
      </c>
      <c r="F177" s="3" t="str">
        <f t="shared" si="2"/>
        <v/>
      </c>
      <c r="G177" s="10"/>
      <c r="H177" s="10"/>
      <c r="I177" s="10"/>
      <c r="J177" s="10"/>
      <c r="K177" s="10"/>
      <c r="L177" s="10"/>
    </row>
    <row r="178" spans="1:12" x14ac:dyDescent="0.3">
      <c r="A178" s="49"/>
      <c r="B178" s="10"/>
      <c r="C178" s="10" t="e">
        <f>VLOOKUP(B178,'Members Data'!$A$3:$F$365,2,FALSE)</f>
        <v>#N/A</v>
      </c>
      <c r="D178" s="10" t="e">
        <f>VLOOKUP(B178,'Members Data'!$A$3:$F$365,3,FALSE)</f>
        <v>#N/A</v>
      </c>
      <c r="E178" s="10" t="e">
        <f>VLOOKUP(B178,'Members Data'!$A$3:$F$365,4,FALSE)</f>
        <v>#N/A</v>
      </c>
      <c r="F178" s="3" t="str">
        <f t="shared" si="2"/>
        <v/>
      </c>
      <c r="G178" s="10"/>
      <c r="H178" s="10"/>
      <c r="I178" s="10"/>
      <c r="J178" s="10"/>
      <c r="K178" s="10"/>
      <c r="L178" s="10"/>
    </row>
    <row r="179" spans="1:12" x14ac:dyDescent="0.3">
      <c r="A179" s="49"/>
      <c r="B179" s="10"/>
      <c r="C179" s="10" t="e">
        <f>VLOOKUP(B179,'Members Data'!$A$3:$F$365,2,FALSE)</f>
        <v>#N/A</v>
      </c>
      <c r="D179" s="10" t="e">
        <f>VLOOKUP(B179,'Members Data'!$A$3:$F$365,3,FALSE)</f>
        <v>#N/A</v>
      </c>
      <c r="E179" s="10" t="e">
        <f>VLOOKUP(B179,'Members Data'!$A$3:$F$365,4,FALSE)</f>
        <v>#N/A</v>
      </c>
      <c r="F179" s="3" t="str">
        <f t="shared" si="2"/>
        <v/>
      </c>
      <c r="G179" s="10"/>
      <c r="H179" s="10"/>
      <c r="I179" s="10"/>
      <c r="J179" s="10"/>
      <c r="K179" s="10"/>
      <c r="L179" s="10"/>
    </row>
    <row r="180" spans="1:12" x14ac:dyDescent="0.3">
      <c r="A180" s="14"/>
      <c r="C180" s="1"/>
      <c r="D180" s="1"/>
      <c r="E180" s="1"/>
      <c r="F180" s="3" t="str">
        <f t="shared" si="2"/>
        <v/>
      </c>
    </row>
    <row r="181" spans="1:12" x14ac:dyDescent="0.3">
      <c r="A181" s="50" t="s">
        <v>63</v>
      </c>
      <c r="B181" s="11" t="s">
        <v>133</v>
      </c>
      <c r="C181" s="11" t="str">
        <f>VLOOKUP(B181,'Members Data'!$A$3:$F$365,2,FALSE)</f>
        <v>Danielle Wiseman</v>
      </c>
      <c r="D181" s="11">
        <f>VLOOKUP(B181,'Members Data'!$A$3:$F$365,3,FALSE)</f>
        <v>11</v>
      </c>
      <c r="E181" s="11" t="str">
        <f>VLOOKUP(B181,'Members Data'!$A$3:$F$365,4,FALSE)</f>
        <v>Llwyn Rhyn Natasha</v>
      </c>
      <c r="F181" s="3" t="str">
        <f t="shared" si="2"/>
        <v>S</v>
      </c>
      <c r="G181" s="11">
        <v>7</v>
      </c>
      <c r="H181" s="11">
        <v>1</v>
      </c>
      <c r="I181" s="11">
        <v>7</v>
      </c>
      <c r="J181" s="11">
        <v>7</v>
      </c>
      <c r="K181" s="11"/>
      <c r="L181" s="11"/>
    </row>
    <row r="182" spans="1:12" x14ac:dyDescent="0.3">
      <c r="A182" s="50"/>
      <c r="B182" s="11" t="s">
        <v>188</v>
      </c>
      <c r="C182" s="11" t="str">
        <f>VLOOKUP(B182,'Members Data'!$A$3:$F$365,2,FALSE)</f>
        <v>Charlene Taylor</v>
      </c>
      <c r="D182" s="11">
        <f>VLOOKUP(B182,'Members Data'!$A$3:$F$365,3,FALSE)</f>
        <v>28</v>
      </c>
      <c r="E182" s="11" t="str">
        <f>VLOOKUP(B182,'Members Data'!$A$3:$F$365,4,FALSE)</f>
        <v xml:space="preserve">Beryls Jazzy Lady </v>
      </c>
      <c r="F182" s="3" t="str">
        <f t="shared" si="2"/>
        <v>S</v>
      </c>
      <c r="G182" s="11">
        <v>6</v>
      </c>
      <c r="H182" s="11">
        <v>3</v>
      </c>
      <c r="I182" s="11">
        <v>5</v>
      </c>
      <c r="J182" s="11">
        <v>4</v>
      </c>
      <c r="K182" s="11">
        <v>6</v>
      </c>
      <c r="L182" s="11"/>
    </row>
    <row r="183" spans="1:12" x14ac:dyDescent="0.3">
      <c r="A183" s="50"/>
      <c r="B183" s="11" t="s">
        <v>470</v>
      </c>
      <c r="C183" s="11" t="str">
        <f>VLOOKUP(B183,'Members Data'!$A$3:$F$365,2,FALSE)</f>
        <v>Layla Weeden</v>
      </c>
      <c r="D183" s="11">
        <f>VLOOKUP(B183,'Members Data'!$A$3:$F$365,3,FALSE)</f>
        <v>108</v>
      </c>
      <c r="E183" s="11" t="str">
        <f>VLOOKUP(B183,'Members Data'!$A$3:$F$365,4,FALSE)</f>
        <v>Acresdale She's the one</v>
      </c>
      <c r="F183" s="3" t="str">
        <f t="shared" si="2"/>
        <v>J</v>
      </c>
      <c r="G183" s="11">
        <v>5</v>
      </c>
      <c r="H183" s="11">
        <v>4</v>
      </c>
      <c r="I183" s="11">
        <v>6</v>
      </c>
      <c r="J183" s="11">
        <v>5</v>
      </c>
      <c r="K183" s="11">
        <v>8</v>
      </c>
      <c r="L183" s="11"/>
    </row>
    <row r="184" spans="1:12" x14ac:dyDescent="0.3">
      <c r="A184" s="50"/>
      <c r="B184" s="11" t="s">
        <v>412</v>
      </c>
      <c r="C184" s="11" t="str">
        <f>VLOOKUP(B184,'Members Data'!$A$3:$F$365,2,FALSE)</f>
        <v>Stephanie Johnson</v>
      </c>
      <c r="D184" s="11">
        <f>VLOOKUP(B184,'Members Data'!$A$3:$F$365,3,FALSE)</f>
        <v>91</v>
      </c>
      <c r="E184" s="11" t="str">
        <f>VLOOKUP(B184,'Members Data'!$A$3:$F$365,4,FALSE)</f>
        <v>Azalea Black Sambuca</v>
      </c>
      <c r="F184" s="3" t="str">
        <f t="shared" si="2"/>
        <v>S</v>
      </c>
      <c r="G184" s="11">
        <v>4</v>
      </c>
      <c r="H184" s="11"/>
      <c r="I184" s="11"/>
      <c r="J184" s="11"/>
      <c r="K184" s="11"/>
      <c r="L184" s="11"/>
    </row>
    <row r="185" spans="1:12" x14ac:dyDescent="0.3">
      <c r="A185" s="50"/>
      <c r="B185" s="11" t="s">
        <v>499</v>
      </c>
      <c r="C185" s="11" t="str">
        <f>VLOOKUP(B185,'Members Data'!$A$3:$F$365,2,FALSE)</f>
        <v>Anya Lee</v>
      </c>
      <c r="D185" s="11">
        <f>VLOOKUP(B185,'Members Data'!$A$3:$F$365,3,FALSE)</f>
        <v>115</v>
      </c>
      <c r="E185" s="11" t="str">
        <f>VLOOKUP(B185,'Members Data'!$A$3:$F$365,4,FALSE)</f>
        <v>The Travelling Man</v>
      </c>
      <c r="F185" s="3" t="str">
        <f t="shared" si="2"/>
        <v>J</v>
      </c>
      <c r="G185" s="11">
        <v>3</v>
      </c>
      <c r="H185" s="11">
        <v>2</v>
      </c>
      <c r="I185" s="11"/>
      <c r="J185" s="11"/>
      <c r="K185" s="11">
        <v>4</v>
      </c>
      <c r="L185" s="11"/>
    </row>
    <row r="186" spans="1:12" x14ac:dyDescent="0.3">
      <c r="A186" s="50"/>
      <c r="B186" s="11" t="s">
        <v>185</v>
      </c>
      <c r="C186" s="11" t="str">
        <f>VLOOKUP(B186,'Members Data'!$A$3:$F$365,2,FALSE)</f>
        <v>Charlene Hanson</v>
      </c>
      <c r="D186" s="11">
        <f>VLOOKUP(B186,'Members Data'!$A$3:$F$365,3,FALSE)</f>
        <v>27</v>
      </c>
      <c r="E186" s="11" t="str">
        <f>VLOOKUP(B186,'Members Data'!$A$3:$F$365,4,FALSE)</f>
        <v>Captain Maverick</v>
      </c>
      <c r="F186" s="3" t="str">
        <f t="shared" si="2"/>
        <v>S</v>
      </c>
      <c r="G186" s="11">
        <v>2</v>
      </c>
      <c r="H186" s="11"/>
      <c r="I186" s="11"/>
      <c r="J186" s="11"/>
      <c r="K186" s="11"/>
      <c r="L186" s="11"/>
    </row>
    <row r="187" spans="1:12" x14ac:dyDescent="0.3">
      <c r="A187" s="50"/>
      <c r="B187" s="11" t="s">
        <v>263</v>
      </c>
      <c r="C187" s="11" t="str">
        <f>VLOOKUP(B187,'Members Data'!$A$3:$F$365,2,FALSE)</f>
        <v>Nicola Trusch</v>
      </c>
      <c r="D187" s="11">
        <f>VLOOKUP(B187,'Members Data'!$A$3:$F$365,3,FALSE)</f>
        <v>48</v>
      </c>
      <c r="E187" s="11" t="str">
        <f>VLOOKUP(B187,'Members Data'!$A$3:$F$365,4,FALSE)</f>
        <v>Raceview Coco</v>
      </c>
      <c r="F187" s="3" t="str">
        <f t="shared" si="2"/>
        <v>S</v>
      </c>
      <c r="G187" s="11">
        <v>1</v>
      </c>
      <c r="H187" s="11">
        <v>1</v>
      </c>
      <c r="I187" s="11"/>
      <c r="J187" s="11"/>
      <c r="K187" s="11">
        <v>10</v>
      </c>
      <c r="L187" s="11"/>
    </row>
    <row r="188" spans="1:12" x14ac:dyDescent="0.3">
      <c r="A188" s="50"/>
      <c r="B188" s="11" t="s">
        <v>590</v>
      </c>
      <c r="C188" s="11" t="str">
        <f>VLOOKUP(B188,'Members Data'!$A$3:$F$365,2,FALSE)</f>
        <v>Alicia Houlihan</v>
      </c>
      <c r="D188" s="11">
        <f>VLOOKUP(B188,'Members Data'!$A$3:$F$365,3,FALSE)</f>
        <v>135</v>
      </c>
      <c r="E188" s="11" t="str">
        <f>VLOOKUP(B188,'Members Data'!$A$3:$F$365,4,FALSE)</f>
        <v>Pairc An Faoi Diamond</v>
      </c>
      <c r="F188" s="3" t="str">
        <f t="shared" si="2"/>
        <v>S</v>
      </c>
      <c r="G188" s="11"/>
      <c r="H188" s="11">
        <v>7</v>
      </c>
      <c r="I188" s="11"/>
      <c r="J188" s="11"/>
      <c r="K188" s="11"/>
      <c r="L188" s="11"/>
    </row>
    <row r="189" spans="1:12" x14ac:dyDescent="0.3">
      <c r="A189" s="50"/>
      <c r="B189" s="11" t="s">
        <v>308</v>
      </c>
      <c r="C189" s="11" t="str">
        <f>VLOOKUP(B189,'Members Data'!$A$3:$F$365,2,FALSE)</f>
        <v>Kayleigh Savitsky</v>
      </c>
      <c r="D189" s="11">
        <f>VLOOKUP(B189,'Members Data'!$A$3:$F$365,3,FALSE)</f>
        <v>62</v>
      </c>
      <c r="E189" s="11" t="str">
        <f>VLOOKUP(B189,'Members Data'!$A$3:$F$365,4,FALSE)</f>
        <v>Trainriggs Harriet</v>
      </c>
      <c r="F189" s="3" t="str">
        <f t="shared" si="2"/>
        <v>S</v>
      </c>
      <c r="G189" s="11"/>
      <c r="H189" s="11">
        <v>6</v>
      </c>
      <c r="I189" s="11">
        <v>4</v>
      </c>
      <c r="J189" s="11">
        <v>6</v>
      </c>
      <c r="K189" s="11">
        <v>12</v>
      </c>
      <c r="L189" s="11"/>
    </row>
    <row r="190" spans="1:12" x14ac:dyDescent="0.3">
      <c r="A190" s="50"/>
      <c r="B190" s="11" t="s">
        <v>617</v>
      </c>
      <c r="C190" s="11" t="str">
        <f>VLOOKUP(B190,'Members Data'!$A$3:$F$365,2,FALSE)</f>
        <v>Jenna Davies</v>
      </c>
      <c r="D190" s="11">
        <f>VLOOKUP(B190,'Members Data'!$A$3:$F$365,3,FALSE)</f>
        <v>142</v>
      </c>
      <c r="E190" s="11" t="str">
        <f>VLOOKUP(B190,'Members Data'!$A$3:$F$365,4,FALSE)</f>
        <v>Pocket Full Of Pixies</v>
      </c>
      <c r="F190" s="3" t="str">
        <f t="shared" si="2"/>
        <v>S</v>
      </c>
      <c r="G190" s="11"/>
      <c r="H190" s="11">
        <v>5</v>
      </c>
      <c r="I190" s="11"/>
      <c r="J190" s="11"/>
      <c r="K190" s="11"/>
      <c r="L190" s="11"/>
    </row>
    <row r="191" spans="1:12" x14ac:dyDescent="0.3">
      <c r="A191" s="50"/>
      <c r="B191" s="11" t="s">
        <v>128</v>
      </c>
      <c r="C191" s="11" t="str">
        <f>VLOOKUP(B191,'Members Data'!$A$3:$F$365,2,FALSE)</f>
        <v>Lily Moore</v>
      </c>
      <c r="D191" s="11">
        <f>VLOOKUP(B191,'Members Data'!$A$3:$F$365,3,FALSE)</f>
        <v>10</v>
      </c>
      <c r="E191" s="11" t="str">
        <f>VLOOKUP(B191,'Members Data'!$A$3:$F$365,4,FALSE)</f>
        <v>Apollo</v>
      </c>
      <c r="F191" s="3" t="str">
        <f t="shared" si="2"/>
        <v>J</v>
      </c>
      <c r="G191" s="11"/>
      <c r="H191" s="11">
        <v>1</v>
      </c>
      <c r="I191" s="11"/>
      <c r="J191" s="11"/>
      <c r="K191" s="11"/>
      <c r="L191" s="11"/>
    </row>
    <row r="192" spans="1:12" x14ac:dyDescent="0.3">
      <c r="A192" s="50"/>
      <c r="B192" s="11" t="s">
        <v>528</v>
      </c>
      <c r="C192" s="11" t="str">
        <f>VLOOKUP(B192,'Members Data'!$A$3:$F$365,2,FALSE)</f>
        <v>Dawn Smalley</v>
      </c>
      <c r="D192" s="11">
        <f>VLOOKUP(B192,'Members Data'!$A$3:$F$365,3,FALSE)</f>
        <v>122</v>
      </c>
      <c r="E192" s="11" t="s">
        <v>620</v>
      </c>
      <c r="F192" s="3" t="str">
        <f t="shared" si="2"/>
        <v>S</v>
      </c>
      <c r="G192" s="11"/>
      <c r="H192" s="11">
        <v>1</v>
      </c>
      <c r="I192" s="11"/>
      <c r="J192" s="11"/>
      <c r="K192" s="11"/>
      <c r="L192" s="11"/>
    </row>
    <row r="193" spans="1:12" x14ac:dyDescent="0.3">
      <c r="A193" s="50"/>
      <c r="B193" s="11" t="s">
        <v>703</v>
      </c>
      <c r="C193" s="11" t="e">
        <f>VLOOKUP(B193,'Members Data'!$A$3:$F$365,2,FALSE)</f>
        <v>#N/A</v>
      </c>
      <c r="D193" s="11" t="e">
        <f>VLOOKUP(B193,'Members Data'!$A$3:$F$365,3,FALSE)</f>
        <v>#N/A</v>
      </c>
      <c r="E193" s="11" t="e">
        <f>VLOOKUP(B193,'Members Data'!$A$3:$F$365,4,FALSE)</f>
        <v>#N/A</v>
      </c>
      <c r="F193" s="3" t="str">
        <f t="shared" si="2"/>
        <v>S</v>
      </c>
      <c r="G193" s="11"/>
      <c r="H193" s="11"/>
      <c r="I193" s="11">
        <v>2</v>
      </c>
      <c r="J193" s="11"/>
      <c r="K193" s="11"/>
      <c r="L193" s="11"/>
    </row>
    <row r="194" spans="1:12" x14ac:dyDescent="0.3">
      <c r="A194" s="50"/>
      <c r="B194" s="11" t="s">
        <v>750</v>
      </c>
      <c r="C194" s="11" t="e">
        <f>VLOOKUP(B194,'Members Data'!$A$3:$F$365,2,FALSE)</f>
        <v>#N/A</v>
      </c>
      <c r="D194" s="11" t="e">
        <f>VLOOKUP(B194,'Members Data'!$A$3:$F$365,3,FALSE)</f>
        <v>#N/A</v>
      </c>
      <c r="E194" s="11" t="e">
        <f>VLOOKUP(B194,'Members Data'!$A$3:$F$365,4,FALSE)</f>
        <v>#N/A</v>
      </c>
      <c r="F194" s="3" t="str">
        <f t="shared" si="2"/>
        <v>s</v>
      </c>
      <c r="G194" s="11"/>
      <c r="H194" s="11"/>
      <c r="I194" s="11"/>
      <c r="J194" s="11"/>
      <c r="K194" s="11">
        <v>14</v>
      </c>
      <c r="L194" s="11"/>
    </row>
    <row r="195" spans="1:12" x14ac:dyDescent="0.3">
      <c r="A195" s="50"/>
      <c r="B195" s="11"/>
      <c r="C195" s="11" t="e">
        <f>VLOOKUP(B195,'Members Data'!$A$3:$F$365,2,FALSE)</f>
        <v>#N/A</v>
      </c>
      <c r="D195" s="11" t="e">
        <f>VLOOKUP(B195,'Members Data'!$A$3:$F$365,3,FALSE)</f>
        <v>#N/A</v>
      </c>
      <c r="E195" s="11" t="e">
        <f>VLOOKUP(B195,'Members Data'!$A$3:$F$365,4,FALSE)</f>
        <v>#N/A</v>
      </c>
      <c r="F195" s="3" t="str">
        <f t="shared" si="2"/>
        <v/>
      </c>
      <c r="G195" s="11"/>
      <c r="H195" s="11"/>
      <c r="I195" s="11"/>
      <c r="J195" s="11"/>
      <c r="K195" s="11"/>
      <c r="L195" s="11"/>
    </row>
    <row r="196" spans="1:12" x14ac:dyDescent="0.3">
      <c r="A196" s="50"/>
      <c r="B196" s="11"/>
      <c r="C196" s="11" t="e">
        <f>VLOOKUP(B196,'Members Data'!$A$3:$F$365,2,FALSE)</f>
        <v>#N/A</v>
      </c>
      <c r="D196" s="11" t="e">
        <f>VLOOKUP(B196,'Members Data'!$A$3:$F$365,3,FALSE)</f>
        <v>#N/A</v>
      </c>
      <c r="E196" s="11" t="e">
        <f>VLOOKUP(B196,'Members Data'!$A$3:$F$365,4,FALSE)</f>
        <v>#N/A</v>
      </c>
      <c r="F196" s="3" t="str">
        <f t="shared" ref="F196:F259" si="3">IF((LEFT(B196,1)="I"),"J",LEFT(B196,1))</f>
        <v/>
      </c>
      <c r="G196" s="11"/>
      <c r="H196" s="11"/>
      <c r="I196" s="11"/>
      <c r="J196" s="11"/>
      <c r="K196" s="11"/>
      <c r="L196" s="11"/>
    </row>
    <row r="197" spans="1:12" x14ac:dyDescent="0.3">
      <c r="A197" s="50"/>
      <c r="B197" s="11"/>
      <c r="C197" s="11" t="e">
        <f>VLOOKUP(B197,'Members Data'!$A$3:$F$365,2,FALSE)</f>
        <v>#N/A</v>
      </c>
      <c r="D197" s="11" t="e">
        <f>VLOOKUP(B197,'Members Data'!$A$3:$F$365,3,FALSE)</f>
        <v>#N/A</v>
      </c>
      <c r="E197" s="11" t="e">
        <f>VLOOKUP(B197,'Members Data'!$A$3:$F$365,4,FALSE)</f>
        <v>#N/A</v>
      </c>
      <c r="F197" s="3" t="str">
        <f t="shared" si="3"/>
        <v/>
      </c>
      <c r="G197" s="11"/>
      <c r="H197" s="11"/>
      <c r="I197" s="11"/>
      <c r="J197" s="11"/>
      <c r="K197" s="11"/>
      <c r="L197" s="11"/>
    </row>
    <row r="198" spans="1:12" x14ac:dyDescent="0.3">
      <c r="A198" s="50"/>
      <c r="B198" s="11"/>
      <c r="C198" s="11" t="e">
        <f>VLOOKUP(B198,'Members Data'!$A$3:$F$365,2,FALSE)</f>
        <v>#N/A</v>
      </c>
      <c r="D198" s="11" t="e">
        <f>VLOOKUP(B198,'Members Data'!$A$3:$F$365,3,FALSE)</f>
        <v>#N/A</v>
      </c>
      <c r="E198" s="11" t="e">
        <f>VLOOKUP(B198,'Members Data'!$A$3:$F$365,4,FALSE)</f>
        <v>#N/A</v>
      </c>
      <c r="F198" s="3" t="str">
        <f t="shared" si="3"/>
        <v/>
      </c>
      <c r="G198" s="11"/>
      <c r="H198" s="11"/>
      <c r="I198" s="11"/>
      <c r="J198" s="11"/>
      <c r="K198" s="11"/>
      <c r="L198" s="11"/>
    </row>
    <row r="199" spans="1:12" x14ac:dyDescent="0.3">
      <c r="A199" s="50"/>
      <c r="B199" s="11"/>
      <c r="C199" s="11" t="e">
        <f>VLOOKUP(B199,'Members Data'!$A$3:$F$365,2,FALSE)</f>
        <v>#N/A</v>
      </c>
      <c r="D199" s="11" t="e">
        <f>VLOOKUP(B199,'Members Data'!$A$3:$F$365,3,FALSE)</f>
        <v>#N/A</v>
      </c>
      <c r="E199" s="11" t="e">
        <f>VLOOKUP(B199,'Members Data'!$A$3:$F$365,4,FALSE)</f>
        <v>#N/A</v>
      </c>
      <c r="F199" s="3" t="str">
        <f t="shared" si="3"/>
        <v/>
      </c>
      <c r="G199" s="11"/>
      <c r="H199" s="11"/>
      <c r="I199" s="11"/>
      <c r="J199" s="11"/>
      <c r="K199" s="11"/>
      <c r="L199" s="11"/>
    </row>
    <row r="200" spans="1:12" x14ac:dyDescent="0.3">
      <c r="A200" s="50"/>
      <c r="B200" s="11"/>
      <c r="C200" s="11" t="e">
        <f>VLOOKUP(B200,'Members Data'!$A$3:$F$365,2,FALSE)</f>
        <v>#N/A</v>
      </c>
      <c r="D200" s="11" t="e">
        <f>VLOOKUP(B200,'Members Data'!$A$3:$F$365,3,FALSE)</f>
        <v>#N/A</v>
      </c>
      <c r="E200" s="11" t="e">
        <f>VLOOKUP(B200,'Members Data'!$A$3:$F$365,4,FALSE)</f>
        <v>#N/A</v>
      </c>
      <c r="F200" s="3" t="str">
        <f t="shared" si="3"/>
        <v/>
      </c>
      <c r="G200" s="11"/>
      <c r="H200" s="11"/>
      <c r="I200" s="11"/>
      <c r="J200" s="11"/>
      <c r="K200" s="11"/>
      <c r="L200" s="11"/>
    </row>
    <row r="201" spans="1:12" x14ac:dyDescent="0.3">
      <c r="A201" s="50"/>
      <c r="B201" s="11"/>
      <c r="C201" s="11" t="e">
        <f>VLOOKUP(B201,'Members Data'!$A$3:$F$365,2,FALSE)</f>
        <v>#N/A</v>
      </c>
      <c r="D201" s="11" t="e">
        <f>VLOOKUP(B201,'Members Data'!$A$3:$F$365,3,FALSE)</f>
        <v>#N/A</v>
      </c>
      <c r="E201" s="11" t="e">
        <f>VLOOKUP(B201,'Members Data'!$A$3:$F$365,4,FALSE)</f>
        <v>#N/A</v>
      </c>
      <c r="F201" s="3" t="str">
        <f t="shared" si="3"/>
        <v/>
      </c>
      <c r="G201" s="11"/>
      <c r="H201" s="11"/>
      <c r="I201" s="11"/>
      <c r="J201" s="11"/>
      <c r="K201" s="11"/>
      <c r="L201" s="11"/>
    </row>
    <row r="202" spans="1:12" x14ac:dyDescent="0.3">
      <c r="A202" s="14"/>
      <c r="C202" s="1"/>
      <c r="D202" s="1"/>
      <c r="E202" s="1"/>
      <c r="F202" s="3" t="str">
        <f t="shared" si="3"/>
        <v/>
      </c>
    </row>
    <row r="203" spans="1:12" x14ac:dyDescent="0.3">
      <c r="A203" s="51" t="s">
        <v>81</v>
      </c>
      <c r="B203" s="12" t="s">
        <v>260</v>
      </c>
      <c r="C203" s="12" t="str">
        <f>VLOOKUP(B203,'Members Data'!$A$3:$F$365,2,FALSE)</f>
        <v>Olivia Holt</v>
      </c>
      <c r="D203" s="12">
        <f>VLOOKUP(B203,'Members Data'!$A$3:$F$365,3,FALSE)</f>
        <v>47</v>
      </c>
      <c r="E203" s="12" t="str">
        <f>VLOOKUP(B203,'Members Data'!$A$3:$F$365,4,FALSE)</f>
        <v>Login Lucky Lass</v>
      </c>
      <c r="F203" s="3" t="str">
        <f t="shared" si="3"/>
        <v>S</v>
      </c>
      <c r="G203" s="12">
        <v>7</v>
      </c>
      <c r="H203" s="12">
        <v>7</v>
      </c>
      <c r="I203" s="12"/>
      <c r="J203" s="12"/>
      <c r="K203" s="12">
        <v>14</v>
      </c>
      <c r="L203" s="12"/>
    </row>
    <row r="204" spans="1:12" x14ac:dyDescent="0.3">
      <c r="A204" s="51"/>
      <c r="B204" s="12" t="s">
        <v>111</v>
      </c>
      <c r="C204" s="12" t="str">
        <f>VLOOKUP(B204,'Members Data'!$A$3:$F$365,2,FALSE)</f>
        <v>Grace Swainson</v>
      </c>
      <c r="D204" s="12">
        <f>VLOOKUP(B204,'Members Data'!$A$3:$F$365,3,FALSE)</f>
        <v>5</v>
      </c>
      <c r="E204" s="12" t="str">
        <f>VLOOKUP(B204,'Members Data'!$A$3:$F$365,4,FALSE)</f>
        <v>Desach De Biz</v>
      </c>
      <c r="F204" s="3" t="str">
        <f t="shared" si="3"/>
        <v>J</v>
      </c>
      <c r="G204" s="12">
        <v>6</v>
      </c>
      <c r="H204" s="12">
        <v>6</v>
      </c>
      <c r="I204" s="12">
        <v>7</v>
      </c>
      <c r="J204" s="12">
        <v>6</v>
      </c>
      <c r="K204" s="12">
        <v>12</v>
      </c>
      <c r="L204" s="12"/>
    </row>
    <row r="205" spans="1:12" x14ac:dyDescent="0.3">
      <c r="A205" s="51"/>
      <c r="B205" s="12"/>
      <c r="C205" s="12" t="e">
        <f>VLOOKUP(B205,'Members Data'!$A$3:$F$365,2,FALSE)</f>
        <v>#N/A</v>
      </c>
      <c r="D205" s="12" t="e">
        <f>VLOOKUP(B205,'Members Data'!$A$3:$F$365,3,FALSE)</f>
        <v>#N/A</v>
      </c>
      <c r="E205" s="12" t="e">
        <f>VLOOKUP(B205,'Members Data'!$A$3:$F$365,4,FALSE)</f>
        <v>#N/A</v>
      </c>
      <c r="F205" s="3" t="str">
        <f t="shared" si="3"/>
        <v/>
      </c>
      <c r="G205" s="12"/>
      <c r="H205" s="12"/>
      <c r="I205" s="12"/>
      <c r="J205" s="12"/>
      <c r="K205" s="12"/>
      <c r="L205" s="12"/>
    </row>
    <row r="206" spans="1:12" x14ac:dyDescent="0.3">
      <c r="A206" s="51"/>
      <c r="B206" s="12"/>
      <c r="C206" s="12" t="e">
        <f>VLOOKUP(B206,'Members Data'!$A$3:$F$365,2,FALSE)</f>
        <v>#N/A</v>
      </c>
      <c r="D206" s="12" t="e">
        <f>VLOOKUP(B206,'Members Data'!$A$3:$F$365,3,FALSE)</f>
        <v>#N/A</v>
      </c>
      <c r="E206" s="12" t="e">
        <f>VLOOKUP(B206,'Members Data'!$A$3:$F$365,4,FALSE)</f>
        <v>#N/A</v>
      </c>
      <c r="F206" s="3" t="str">
        <f t="shared" si="3"/>
        <v/>
      </c>
      <c r="G206" s="12"/>
      <c r="H206" s="12"/>
      <c r="I206" s="12"/>
      <c r="J206" s="12"/>
      <c r="K206" s="12"/>
      <c r="L206" s="12"/>
    </row>
    <row r="207" spans="1:12" x14ac:dyDescent="0.3">
      <c r="A207" s="51"/>
      <c r="B207" s="12"/>
      <c r="C207" s="12"/>
      <c r="D207" s="12" t="e">
        <f>VLOOKUP(B207,'Members Data'!$A$3:$F$365,3,FALSE)</f>
        <v>#N/A</v>
      </c>
      <c r="E207" s="12" t="e">
        <f>VLOOKUP(B207,'Members Data'!$A$3:$F$365,4,FALSE)</f>
        <v>#N/A</v>
      </c>
      <c r="F207" s="3" t="str">
        <f t="shared" si="3"/>
        <v/>
      </c>
      <c r="G207" s="12"/>
      <c r="H207" s="12"/>
      <c r="I207" s="12"/>
      <c r="J207" s="12"/>
      <c r="K207" s="12"/>
      <c r="L207" s="12"/>
    </row>
    <row r="208" spans="1:12" x14ac:dyDescent="0.3">
      <c r="A208" s="51"/>
      <c r="B208" s="12"/>
      <c r="C208" s="12" t="e">
        <f>VLOOKUP(B208,'Members Data'!$A$3:$F$365,2,FALSE)</f>
        <v>#N/A</v>
      </c>
      <c r="D208" s="12" t="e">
        <f>VLOOKUP(B208,'Members Data'!$A$3:$F$365,3,FALSE)</f>
        <v>#N/A</v>
      </c>
      <c r="E208" s="12" t="e">
        <f>VLOOKUP(B208,'Members Data'!$A$3:$F$365,4,FALSE)</f>
        <v>#N/A</v>
      </c>
      <c r="F208" s="3" t="str">
        <f t="shared" si="3"/>
        <v/>
      </c>
      <c r="G208" s="12"/>
      <c r="H208" s="12"/>
      <c r="I208" s="12"/>
      <c r="J208" s="12"/>
      <c r="K208" s="12"/>
      <c r="L208" s="12"/>
    </row>
    <row r="209" spans="1:12" x14ac:dyDescent="0.3">
      <c r="A209" s="51"/>
      <c r="B209" s="12"/>
      <c r="C209" s="12" t="e">
        <f>VLOOKUP(B209,'Members Data'!$A$3:$F$365,2,FALSE)</f>
        <v>#N/A</v>
      </c>
      <c r="D209" s="12" t="e">
        <f>VLOOKUP(B209,'Members Data'!$A$3:$F$365,3,FALSE)</f>
        <v>#N/A</v>
      </c>
      <c r="E209" s="12" t="e">
        <f>VLOOKUP(B209,'Members Data'!$A$3:$F$365,4,FALSE)</f>
        <v>#N/A</v>
      </c>
      <c r="F209" s="3" t="str">
        <f t="shared" si="3"/>
        <v/>
      </c>
      <c r="G209" s="12"/>
      <c r="H209" s="12"/>
      <c r="I209" s="12"/>
      <c r="J209" s="12"/>
      <c r="K209" s="12"/>
      <c r="L209" s="12"/>
    </row>
    <row r="210" spans="1:12" x14ac:dyDescent="0.3">
      <c r="A210" s="51"/>
      <c r="B210" s="12"/>
      <c r="C210" s="12" t="e">
        <f>VLOOKUP(B210,'Members Data'!$A$3:$F$365,2,FALSE)</f>
        <v>#N/A</v>
      </c>
      <c r="D210" s="12" t="e">
        <f>VLOOKUP(B210,'Members Data'!$A$3:$F$365,3,FALSE)</f>
        <v>#N/A</v>
      </c>
      <c r="E210" s="12" t="e">
        <f>VLOOKUP(B210,'Members Data'!$A$3:$F$365,4,FALSE)</f>
        <v>#N/A</v>
      </c>
      <c r="F210" s="3" t="str">
        <f t="shared" si="3"/>
        <v/>
      </c>
      <c r="G210" s="12"/>
      <c r="H210" s="12"/>
      <c r="I210" s="12"/>
      <c r="J210" s="12"/>
      <c r="K210" s="12"/>
      <c r="L210" s="12"/>
    </row>
    <row r="211" spans="1:12" x14ac:dyDescent="0.3">
      <c r="A211" s="51"/>
      <c r="B211" s="12"/>
      <c r="C211" s="12" t="e">
        <f>VLOOKUP(B211,'Members Data'!$A$3:$F$365,2,FALSE)</f>
        <v>#N/A</v>
      </c>
      <c r="D211" s="12" t="e">
        <f>VLOOKUP(B211,'Members Data'!$A$3:$F$365,3,FALSE)</f>
        <v>#N/A</v>
      </c>
      <c r="E211" s="12" t="e">
        <f>VLOOKUP(B211,'Members Data'!$A$3:$F$365,4,FALSE)</f>
        <v>#N/A</v>
      </c>
      <c r="F211" s="3" t="str">
        <f t="shared" si="3"/>
        <v/>
      </c>
      <c r="G211" s="12"/>
      <c r="H211" s="12"/>
      <c r="I211" s="12"/>
      <c r="J211" s="12"/>
      <c r="K211" s="12"/>
      <c r="L211" s="12"/>
    </row>
    <row r="212" spans="1:12" x14ac:dyDescent="0.3">
      <c r="A212" s="51"/>
      <c r="B212" s="12"/>
      <c r="C212" s="12" t="e">
        <f>VLOOKUP(B212,'Members Data'!$A$3:$F$365,2,FALSE)</f>
        <v>#N/A</v>
      </c>
      <c r="D212" s="12" t="e">
        <f>VLOOKUP(B212,'Members Data'!$A$3:$F$365,3,FALSE)</f>
        <v>#N/A</v>
      </c>
      <c r="E212" s="12" t="e">
        <f>VLOOKUP(B212,'Members Data'!$A$3:$F$365,4,FALSE)</f>
        <v>#N/A</v>
      </c>
      <c r="F212" s="3" t="str">
        <f t="shared" si="3"/>
        <v/>
      </c>
      <c r="G212" s="12"/>
      <c r="H212" s="12"/>
      <c r="I212" s="12"/>
      <c r="J212" s="12"/>
      <c r="K212" s="12"/>
      <c r="L212" s="12"/>
    </row>
    <row r="213" spans="1:12" x14ac:dyDescent="0.3">
      <c r="A213" s="51"/>
      <c r="B213" s="12"/>
      <c r="C213" s="12" t="e">
        <f>VLOOKUP(B213,'Members Data'!$A$3:$F$365,2,FALSE)</f>
        <v>#N/A</v>
      </c>
      <c r="D213" s="12" t="e">
        <f>VLOOKUP(B213,'Members Data'!$A$3:$F$365,3,FALSE)</f>
        <v>#N/A</v>
      </c>
      <c r="E213" s="12" t="e">
        <f>VLOOKUP(B213,'Members Data'!$A$3:$F$365,4,FALSE)</f>
        <v>#N/A</v>
      </c>
      <c r="F213" s="3" t="str">
        <f t="shared" si="3"/>
        <v/>
      </c>
      <c r="G213" s="12"/>
      <c r="H213" s="12"/>
      <c r="I213" s="12"/>
      <c r="J213" s="12"/>
      <c r="K213" s="12"/>
      <c r="L213" s="12"/>
    </row>
    <row r="214" spans="1:12" x14ac:dyDescent="0.3">
      <c r="A214" s="51"/>
      <c r="B214" s="12"/>
      <c r="C214" s="12" t="e">
        <f>VLOOKUP(B214,'Members Data'!$A$3:$F$365,2,FALSE)</f>
        <v>#N/A</v>
      </c>
      <c r="D214" s="12" t="e">
        <f>VLOOKUP(B214,'Members Data'!$A$3:$F$365,3,FALSE)</f>
        <v>#N/A</v>
      </c>
      <c r="E214" s="12" t="e">
        <f>VLOOKUP(B214,'Members Data'!$A$3:$F$365,4,FALSE)</f>
        <v>#N/A</v>
      </c>
      <c r="F214" s="3" t="str">
        <f t="shared" si="3"/>
        <v/>
      </c>
      <c r="G214" s="12"/>
      <c r="H214" s="12"/>
      <c r="I214" s="12"/>
      <c r="J214" s="12"/>
      <c r="K214" s="12"/>
      <c r="L214" s="12"/>
    </row>
    <row r="215" spans="1:12" x14ac:dyDescent="0.3">
      <c r="A215" s="51"/>
      <c r="B215" s="12"/>
      <c r="C215" s="12" t="e">
        <f>VLOOKUP(B215,'Members Data'!$A$3:$F$365,2,FALSE)</f>
        <v>#N/A</v>
      </c>
      <c r="D215" s="12" t="e">
        <f>VLOOKUP(B215,'Members Data'!$A$3:$F$365,3,FALSE)</f>
        <v>#N/A</v>
      </c>
      <c r="E215" s="12" t="e">
        <f>VLOOKUP(B215,'Members Data'!$A$3:$F$365,4,FALSE)</f>
        <v>#N/A</v>
      </c>
      <c r="F215" s="3" t="str">
        <f t="shared" si="3"/>
        <v/>
      </c>
      <c r="G215" s="12"/>
      <c r="H215" s="12"/>
      <c r="I215" s="12"/>
      <c r="J215" s="12"/>
      <c r="K215" s="12"/>
      <c r="L215" s="12"/>
    </row>
    <row r="216" spans="1:12" x14ac:dyDescent="0.3">
      <c r="A216" s="51"/>
      <c r="B216" s="12"/>
      <c r="C216" s="12" t="e">
        <f>VLOOKUP(B216,'Members Data'!$A$3:$F$365,2,FALSE)</f>
        <v>#N/A</v>
      </c>
      <c r="D216" s="12" t="e">
        <f>VLOOKUP(B216,'Members Data'!$A$3:$F$365,3,FALSE)</f>
        <v>#N/A</v>
      </c>
      <c r="E216" s="12" t="e">
        <f>VLOOKUP(B216,'Members Data'!$A$3:$F$365,4,FALSE)</f>
        <v>#N/A</v>
      </c>
      <c r="F216" s="3" t="str">
        <f t="shared" si="3"/>
        <v/>
      </c>
      <c r="G216" s="12"/>
      <c r="H216" s="12"/>
      <c r="I216" s="12"/>
      <c r="J216" s="12"/>
      <c r="K216" s="12"/>
      <c r="L216" s="12"/>
    </row>
    <row r="217" spans="1:12" x14ac:dyDescent="0.3">
      <c r="A217" s="51"/>
      <c r="B217" s="12"/>
      <c r="C217" s="12" t="e">
        <f>VLOOKUP(B217,'Members Data'!$A$3:$F$365,2,FALSE)</f>
        <v>#N/A</v>
      </c>
      <c r="D217" s="12" t="e">
        <f>VLOOKUP(B217,'Members Data'!$A$3:$F$365,3,FALSE)</f>
        <v>#N/A</v>
      </c>
      <c r="E217" s="12" t="e">
        <f>VLOOKUP(B217,'Members Data'!$A$3:$F$365,4,FALSE)</f>
        <v>#N/A</v>
      </c>
      <c r="F217" s="3" t="str">
        <f t="shared" si="3"/>
        <v/>
      </c>
      <c r="G217" s="12"/>
      <c r="H217" s="12"/>
      <c r="I217" s="12"/>
      <c r="J217" s="12"/>
      <c r="K217" s="12"/>
      <c r="L217" s="12"/>
    </row>
    <row r="218" spans="1:12" x14ac:dyDescent="0.3">
      <c r="A218" s="51"/>
      <c r="B218" s="12"/>
      <c r="C218" s="12" t="e">
        <f>VLOOKUP(B218,'Members Data'!$A$3:$F$365,2,FALSE)</f>
        <v>#N/A</v>
      </c>
      <c r="D218" s="12" t="e">
        <f>VLOOKUP(B218,'Members Data'!$A$3:$F$365,3,FALSE)</f>
        <v>#N/A</v>
      </c>
      <c r="E218" s="12" t="e">
        <f>VLOOKUP(B218,'Members Data'!$A$3:$F$365,4,FALSE)</f>
        <v>#N/A</v>
      </c>
      <c r="F218" s="3" t="str">
        <f t="shared" si="3"/>
        <v/>
      </c>
      <c r="G218" s="12"/>
      <c r="H218" s="12"/>
      <c r="I218" s="12"/>
      <c r="J218" s="12"/>
      <c r="K218" s="12"/>
      <c r="L218" s="12"/>
    </row>
    <row r="219" spans="1:12" x14ac:dyDescent="0.3">
      <c r="A219" s="51"/>
      <c r="B219" s="12"/>
      <c r="C219" s="12" t="e">
        <f>VLOOKUP(B219,'Members Data'!$A$3:$F$365,2,FALSE)</f>
        <v>#N/A</v>
      </c>
      <c r="D219" s="12" t="e">
        <f>VLOOKUP(B219,'Members Data'!$A$3:$F$365,3,FALSE)</f>
        <v>#N/A</v>
      </c>
      <c r="E219" s="12" t="e">
        <f>VLOOKUP(B219,'Members Data'!$A$3:$F$365,4,FALSE)</f>
        <v>#N/A</v>
      </c>
      <c r="F219" s="3" t="str">
        <f t="shared" si="3"/>
        <v/>
      </c>
      <c r="G219" s="12"/>
      <c r="H219" s="12"/>
      <c r="I219" s="12"/>
      <c r="J219" s="12"/>
      <c r="K219" s="12"/>
      <c r="L219" s="12"/>
    </row>
    <row r="220" spans="1:12" x14ac:dyDescent="0.3">
      <c r="A220" s="51"/>
      <c r="B220" s="12"/>
      <c r="C220" s="12" t="e">
        <f>VLOOKUP(B220,'Members Data'!$A$3:$F$365,2,FALSE)</f>
        <v>#N/A</v>
      </c>
      <c r="D220" s="12" t="e">
        <f>VLOOKUP(B220,'Members Data'!$A$3:$F$365,3,FALSE)</f>
        <v>#N/A</v>
      </c>
      <c r="E220" s="12" t="e">
        <f>VLOOKUP(B220,'Members Data'!$A$3:$F$365,4,FALSE)</f>
        <v>#N/A</v>
      </c>
      <c r="F220" s="3" t="str">
        <f t="shared" si="3"/>
        <v/>
      </c>
      <c r="G220" s="12"/>
      <c r="H220" s="12"/>
      <c r="I220" s="12"/>
      <c r="J220" s="12"/>
      <c r="K220" s="12"/>
      <c r="L220" s="12"/>
    </row>
    <row r="221" spans="1:12" x14ac:dyDescent="0.3">
      <c r="A221" s="51"/>
      <c r="B221" s="12"/>
      <c r="C221" s="12" t="e">
        <f>VLOOKUP(B221,'Members Data'!$A$3:$F$365,2,FALSE)</f>
        <v>#N/A</v>
      </c>
      <c r="D221" s="12" t="e">
        <f>VLOOKUP(B221,'Members Data'!$A$3:$F$365,3,FALSE)</f>
        <v>#N/A</v>
      </c>
      <c r="E221" s="12" t="e">
        <f>VLOOKUP(B221,'Members Data'!$A$3:$F$365,4,FALSE)</f>
        <v>#N/A</v>
      </c>
      <c r="F221" s="3" t="str">
        <f t="shared" si="3"/>
        <v/>
      </c>
      <c r="G221" s="12"/>
      <c r="H221" s="12"/>
      <c r="I221" s="12"/>
      <c r="J221" s="12"/>
      <c r="K221" s="12"/>
      <c r="L221" s="12"/>
    </row>
    <row r="222" spans="1:12" x14ac:dyDescent="0.3">
      <c r="A222" s="51"/>
      <c r="B222" s="12"/>
      <c r="C222" s="12" t="e">
        <f>VLOOKUP(B222,'Members Data'!$A$3:$F$365,2,FALSE)</f>
        <v>#N/A</v>
      </c>
      <c r="D222" s="12" t="e">
        <f>VLOOKUP(B222,'Members Data'!$A$3:$F$365,3,FALSE)</f>
        <v>#N/A</v>
      </c>
      <c r="E222" s="12" t="e">
        <f>VLOOKUP(B222,'Members Data'!$A$3:$F$365,4,FALSE)</f>
        <v>#N/A</v>
      </c>
      <c r="F222" s="3" t="str">
        <f t="shared" si="3"/>
        <v/>
      </c>
      <c r="G222" s="12"/>
      <c r="H222" s="12"/>
      <c r="I222" s="12"/>
      <c r="J222" s="12"/>
      <c r="K222" s="12"/>
      <c r="L222" s="12"/>
    </row>
    <row r="223" spans="1:12" x14ac:dyDescent="0.3">
      <c r="A223" s="51"/>
      <c r="B223" s="12"/>
      <c r="C223" s="12" t="e">
        <f>VLOOKUP(B223,'Members Data'!$A$3:$F$365,2,FALSE)</f>
        <v>#N/A</v>
      </c>
      <c r="D223" s="12" t="e">
        <f>VLOOKUP(B223,'Members Data'!$A$3:$F$365,3,FALSE)</f>
        <v>#N/A</v>
      </c>
      <c r="E223" s="12" t="e">
        <f>VLOOKUP(B223,'Members Data'!$A$3:$F$365,4,FALSE)</f>
        <v>#N/A</v>
      </c>
      <c r="F223" s="3" t="str">
        <f t="shared" si="3"/>
        <v/>
      </c>
      <c r="G223" s="12"/>
      <c r="H223" s="12"/>
      <c r="I223" s="12"/>
      <c r="J223" s="12"/>
      <c r="K223" s="12"/>
      <c r="L223" s="12"/>
    </row>
    <row r="224" spans="1:12" x14ac:dyDescent="0.3">
      <c r="F224" s="3" t="str">
        <f t="shared" si="3"/>
        <v/>
      </c>
    </row>
    <row r="225" spans="1:12" x14ac:dyDescent="0.3">
      <c r="A225" s="46" t="s">
        <v>64</v>
      </c>
      <c r="B225" s="17" t="s">
        <v>470</v>
      </c>
      <c r="C225" s="17" t="str">
        <f>VLOOKUP(B225,'Members Data'!$A$3:$F$365,2,FALSE)</f>
        <v>Layla Weeden</v>
      </c>
      <c r="D225" s="17">
        <f>VLOOKUP(B225,'Members Data'!$A$3:$F$365,3,FALSE)</f>
        <v>108</v>
      </c>
      <c r="E225" s="17" t="str">
        <f>VLOOKUP(B225,'Members Data'!$A$3:$F$365,4,FALSE)</f>
        <v>Acresdale She's the one</v>
      </c>
      <c r="F225" s="3" t="str">
        <f t="shared" si="3"/>
        <v>J</v>
      </c>
      <c r="G225" s="17">
        <v>7</v>
      </c>
      <c r="H225" s="17">
        <v>5</v>
      </c>
      <c r="I225" s="17">
        <v>3</v>
      </c>
      <c r="J225" s="17">
        <v>6</v>
      </c>
      <c r="K225" s="17">
        <v>12</v>
      </c>
      <c r="L225" s="17"/>
    </row>
    <row r="226" spans="1:12" x14ac:dyDescent="0.3">
      <c r="A226" s="46"/>
      <c r="B226" s="17" t="s">
        <v>240</v>
      </c>
      <c r="C226" s="17" t="str">
        <f>VLOOKUP(B226,'Members Data'!$A$3:$F$365,2,FALSE)</f>
        <v>Paula Montgomery</v>
      </c>
      <c r="D226" s="17">
        <f>VLOOKUP(B226,'Members Data'!$A$3:$F$365,3,FALSE)</f>
        <v>43</v>
      </c>
      <c r="E226" s="17" t="str">
        <f>VLOOKUP(B226,'Members Data'!$A$3:$F$365,4,FALSE)</f>
        <v>Bowins Bobby Dazzler</v>
      </c>
      <c r="F226" s="3" t="str">
        <f t="shared" si="3"/>
        <v>S</v>
      </c>
      <c r="G226" s="17">
        <v>6</v>
      </c>
      <c r="H226" s="17">
        <v>4</v>
      </c>
      <c r="I226" s="17">
        <v>6</v>
      </c>
      <c r="J226" s="17"/>
      <c r="K226" s="17"/>
      <c r="L226" s="17"/>
    </row>
    <row r="227" spans="1:12" x14ac:dyDescent="0.3">
      <c r="A227" s="46"/>
      <c r="B227" s="17" t="s">
        <v>555</v>
      </c>
      <c r="C227" s="17" t="str">
        <f>VLOOKUP(B227,'Members Data'!$A$3:$F$365,2,FALSE)</f>
        <v>Lexi Macdonald</v>
      </c>
      <c r="D227" s="17">
        <f>VLOOKUP(B227,'Members Data'!$A$3:$F$365,3,FALSE)</f>
        <v>92</v>
      </c>
      <c r="E227" s="17" t="str">
        <f>VLOOKUP(B227,'Members Data'!$A$3:$F$365,4,FALSE)</f>
        <v>Bello Te Prepares</v>
      </c>
      <c r="F227" s="3" t="str">
        <f t="shared" si="3"/>
        <v>J</v>
      </c>
      <c r="G227" s="17">
        <v>5</v>
      </c>
      <c r="H227" s="17">
        <v>2</v>
      </c>
      <c r="I227" s="17"/>
      <c r="J227" s="17">
        <v>3</v>
      </c>
      <c r="K227" s="17"/>
      <c r="L227" s="17"/>
    </row>
    <row r="228" spans="1:12" x14ac:dyDescent="0.3">
      <c r="A228" s="46"/>
      <c r="B228" s="17" t="s">
        <v>288</v>
      </c>
      <c r="C228" s="17" t="str">
        <f>VLOOKUP(B228,'Members Data'!$A$3:$F$365,2,FALSE)</f>
        <v>Chloe Appleton</v>
      </c>
      <c r="D228" s="17">
        <f>VLOOKUP(B228,'Members Data'!$A$3:$F$365,3,FALSE)</f>
        <v>56</v>
      </c>
      <c r="E228" s="17" t="str">
        <f>VLOOKUP(B228,'Members Data'!$A$3:$F$365,4,FALSE)</f>
        <v>Thunder II</v>
      </c>
      <c r="F228" s="3" t="str">
        <f t="shared" si="3"/>
        <v>S</v>
      </c>
      <c r="G228" s="17">
        <v>4</v>
      </c>
      <c r="H228" s="17"/>
      <c r="I228" s="17"/>
      <c r="J228" s="17"/>
      <c r="K228" s="17"/>
      <c r="L228" s="17"/>
    </row>
    <row r="229" spans="1:12" x14ac:dyDescent="0.3">
      <c r="A229" s="46"/>
      <c r="B229" s="17" t="s">
        <v>410</v>
      </c>
      <c r="C229" s="17" t="str">
        <f>VLOOKUP(B229,'Members Data'!$A$3:$F$365,2,FALSE)</f>
        <v>Stacey Feltham</v>
      </c>
      <c r="D229" s="17">
        <f>VLOOKUP(B229,'Members Data'!$A$3:$F$365,3,FALSE)</f>
        <v>36</v>
      </c>
      <c r="E229" s="17" t="str">
        <f>VLOOKUP(B229,'Members Data'!$A$3:$F$365,4,FALSE)</f>
        <v>Paces Of Fame</v>
      </c>
      <c r="F229" s="3" t="str">
        <f t="shared" si="3"/>
        <v>S</v>
      </c>
      <c r="G229" s="17">
        <v>3</v>
      </c>
      <c r="H229" s="17"/>
      <c r="I229" s="17"/>
      <c r="J229" s="17"/>
      <c r="K229" s="17"/>
      <c r="L229" s="17"/>
    </row>
    <row r="230" spans="1:12" x14ac:dyDescent="0.3">
      <c r="A230" s="46"/>
      <c r="B230" s="17" t="s">
        <v>188</v>
      </c>
      <c r="C230" s="17" t="str">
        <f>VLOOKUP(B230,'Members Data'!$A$3:$F$365,2,FALSE)</f>
        <v>Charlene Taylor</v>
      </c>
      <c r="D230" s="17">
        <f>VLOOKUP(B230,'Members Data'!$A$3:$F$365,3,FALSE)</f>
        <v>28</v>
      </c>
      <c r="E230" s="17" t="str">
        <f>VLOOKUP(B230,'Members Data'!$A$3:$F$365,4,FALSE)</f>
        <v xml:space="preserve">Beryls Jazzy Lady </v>
      </c>
      <c r="F230" s="3" t="str">
        <f t="shared" si="3"/>
        <v>S</v>
      </c>
      <c r="G230" s="17">
        <v>2</v>
      </c>
      <c r="H230" s="17">
        <v>6</v>
      </c>
      <c r="I230" s="17">
        <v>1</v>
      </c>
      <c r="J230" s="17"/>
      <c r="K230" s="17"/>
      <c r="L230" s="17"/>
    </row>
    <row r="231" spans="1:12" x14ac:dyDescent="0.3">
      <c r="A231" s="46"/>
      <c r="B231" s="17" t="s">
        <v>237</v>
      </c>
      <c r="C231" s="17" t="str">
        <f>VLOOKUP(B231,'Members Data'!$A$3:$F$365,2,FALSE)</f>
        <v>Stacey Reed</v>
      </c>
      <c r="D231" s="17">
        <f>VLOOKUP(B231,'Members Data'!$A$3:$F$365,3,FALSE)</f>
        <v>42</v>
      </c>
      <c r="E231" s="17" t="str">
        <f>VLOOKUP(B231,'Members Data'!$A$3:$F$365,4,FALSE)</f>
        <v>Torres</v>
      </c>
      <c r="F231" s="3" t="str">
        <f t="shared" si="3"/>
        <v>S</v>
      </c>
      <c r="G231" s="17">
        <v>1</v>
      </c>
      <c r="H231" s="17">
        <v>3</v>
      </c>
      <c r="I231" s="17">
        <v>5</v>
      </c>
      <c r="J231" s="17">
        <v>4</v>
      </c>
      <c r="K231" s="17">
        <v>14</v>
      </c>
      <c r="L231" s="17"/>
    </row>
    <row r="232" spans="1:12" x14ac:dyDescent="0.3">
      <c r="A232" s="46"/>
      <c r="B232" s="17" t="s">
        <v>313</v>
      </c>
      <c r="C232" s="17" t="str">
        <f>VLOOKUP(B232,'Members Data'!$A$3:$F$365,2,FALSE)</f>
        <v>Belle Cunningham</v>
      </c>
      <c r="D232" s="17">
        <f>VLOOKUP(B232,'Members Data'!$A$3:$F$365,3,FALSE)</f>
        <v>64</v>
      </c>
      <c r="E232" s="17" t="str">
        <f>VLOOKUP(B232,'Members Data'!$A$3:$F$365,4,FALSE)</f>
        <v>Hiyatt What's Happening</v>
      </c>
      <c r="F232" s="3" t="str">
        <f t="shared" si="3"/>
        <v>J</v>
      </c>
      <c r="G232" s="17">
        <v>1</v>
      </c>
      <c r="H232" s="17">
        <v>1</v>
      </c>
      <c r="I232" s="17"/>
      <c r="J232" s="17">
        <v>5</v>
      </c>
      <c r="K232" s="17">
        <v>4</v>
      </c>
      <c r="L232" s="17"/>
    </row>
    <row r="233" spans="1:12" x14ac:dyDescent="0.3">
      <c r="A233" s="46"/>
      <c r="B233" s="17" t="s">
        <v>292</v>
      </c>
      <c r="C233" s="17" t="str">
        <f>VLOOKUP(B233,'Members Data'!$A$3:$F$365,2,FALSE)</f>
        <v>Lisa Godfrey</v>
      </c>
      <c r="D233" s="17">
        <f>VLOOKUP(B233,'Members Data'!$A$3:$F$365,3,FALSE)</f>
        <v>58</v>
      </c>
      <c r="E233" s="17" t="str">
        <f>VLOOKUP(B233,'Members Data'!$A$3:$F$365,4,FALSE)</f>
        <v>Forrests Classic Daquiri</v>
      </c>
      <c r="F233" s="3" t="str">
        <f t="shared" si="3"/>
        <v>S</v>
      </c>
      <c r="G233" s="17">
        <v>1</v>
      </c>
      <c r="H233" s="17">
        <v>7</v>
      </c>
      <c r="I233" s="17">
        <v>7</v>
      </c>
      <c r="J233" s="17">
        <v>7</v>
      </c>
      <c r="K233" s="17">
        <v>10</v>
      </c>
      <c r="L233" s="17"/>
    </row>
    <row r="234" spans="1:12" x14ac:dyDescent="0.3">
      <c r="A234" s="46"/>
      <c r="B234" s="17" t="s">
        <v>365</v>
      </c>
      <c r="C234" s="17" t="str">
        <f>VLOOKUP(B234,'Members Data'!$A$3:$F$365,2,FALSE)</f>
        <v>Bestsie Neale</v>
      </c>
      <c r="D234" s="17">
        <f>VLOOKUP(B234,'Members Data'!$A$3:$F$365,3,FALSE)</f>
        <v>80</v>
      </c>
      <c r="E234" s="17" t="str">
        <f>VLOOKUP(B234,'Members Data'!$A$3:$F$365,4,FALSE)</f>
        <v>Dowlesbrook Black Jack</v>
      </c>
      <c r="F234" s="3" t="str">
        <f t="shared" si="3"/>
        <v>J</v>
      </c>
      <c r="G234" s="17">
        <v>1</v>
      </c>
      <c r="H234" s="17"/>
      <c r="I234" s="17"/>
      <c r="J234" s="17"/>
      <c r="K234" s="17"/>
      <c r="L234" s="17"/>
    </row>
    <row r="235" spans="1:12" x14ac:dyDescent="0.3">
      <c r="A235" s="46"/>
      <c r="B235" s="17" t="s">
        <v>428</v>
      </c>
      <c r="C235" s="17" t="str">
        <f>VLOOKUP(B235,'Members Data'!$A$3:$F$365,2,FALSE)</f>
        <v>Mia Postlethwaite</v>
      </c>
      <c r="D235" s="17">
        <f>VLOOKUP(B235,'Members Data'!$A$3:$F$365,3,FALSE)</f>
        <v>96</v>
      </c>
      <c r="E235" s="17" t="str">
        <f>VLOOKUP(B235,'Members Data'!$A$3:$F$365,4,FALSE)</f>
        <v>Halliwell Golden Romance</v>
      </c>
      <c r="F235" s="3" t="str">
        <f t="shared" si="3"/>
        <v>J</v>
      </c>
      <c r="G235" s="17">
        <v>1</v>
      </c>
      <c r="H235" s="17"/>
      <c r="I235" s="17"/>
      <c r="J235" s="17"/>
      <c r="K235" s="17"/>
      <c r="L235" s="17"/>
    </row>
    <row r="236" spans="1:12" x14ac:dyDescent="0.3">
      <c r="A236" s="46"/>
      <c r="B236" s="17" t="s">
        <v>347</v>
      </c>
      <c r="C236" s="17" t="str">
        <f>VLOOKUP(B236,'Members Data'!$A$3:$F$365,2,FALSE)</f>
        <v>Hayley Jayne Sutton</v>
      </c>
      <c r="D236" s="17">
        <f>VLOOKUP(B236,'Members Data'!$A$3:$F$365,3,FALSE)</f>
        <v>74</v>
      </c>
      <c r="E236" s="17" t="str">
        <f>VLOOKUP(B236,'Members Data'!$A$3:$F$365,4,FALSE)</f>
        <v>Forrest Palma Violet</v>
      </c>
      <c r="F236" s="3" t="str">
        <f t="shared" si="3"/>
        <v>S</v>
      </c>
      <c r="G236" s="17">
        <v>1</v>
      </c>
      <c r="H236" s="17"/>
      <c r="I236" s="17"/>
      <c r="J236" s="17"/>
      <c r="K236" s="17"/>
      <c r="L236" s="17"/>
    </row>
    <row r="237" spans="1:12" x14ac:dyDescent="0.3">
      <c r="A237" s="46"/>
      <c r="B237" s="17" t="s">
        <v>351</v>
      </c>
      <c r="C237" s="17" t="str">
        <f>VLOOKUP(B237,'Members Data'!$A$3:$F$365,2,FALSE)</f>
        <v>Rebecca Ellis</v>
      </c>
      <c r="D237" s="17">
        <f>VLOOKUP(B237,'Members Data'!$A$3:$F$365,3,FALSE)</f>
        <v>75</v>
      </c>
      <c r="E237" s="17" t="str">
        <f>VLOOKUP(B237,'Members Data'!$A$3:$F$365,4,FALSE)</f>
        <v>Kiltormer Chester</v>
      </c>
      <c r="F237" s="3" t="str">
        <f t="shared" si="3"/>
        <v>S</v>
      </c>
      <c r="G237" s="17">
        <v>1</v>
      </c>
      <c r="H237" s="17"/>
      <c r="I237" s="17"/>
      <c r="J237" s="17"/>
      <c r="K237" s="17"/>
      <c r="L237" s="17"/>
    </row>
    <row r="238" spans="1:12" x14ac:dyDescent="0.3">
      <c r="A238" s="46"/>
      <c r="B238" s="17" t="s">
        <v>412</v>
      </c>
      <c r="C238" s="17" t="str">
        <f>VLOOKUP(B238,'Members Data'!$A$3:$F$365,2,FALSE)</f>
        <v>Stephanie Johnson</v>
      </c>
      <c r="D238" s="17">
        <f>VLOOKUP(B238,'Members Data'!$A$3:$F$365,3,FALSE)</f>
        <v>91</v>
      </c>
      <c r="E238" s="17" t="str">
        <f>VLOOKUP(B238,'Members Data'!$A$3:$F$365,4,FALSE)</f>
        <v>Azalea Black Sambuca</v>
      </c>
      <c r="F238" s="3" t="str">
        <f t="shared" si="3"/>
        <v>S</v>
      </c>
      <c r="G238" s="17">
        <v>1</v>
      </c>
      <c r="H238" s="17"/>
      <c r="I238" s="17">
        <v>2</v>
      </c>
      <c r="J238" s="17"/>
      <c r="K238" s="17">
        <v>8</v>
      </c>
      <c r="L238" s="17"/>
    </row>
    <row r="239" spans="1:12" x14ac:dyDescent="0.3">
      <c r="A239" s="46"/>
      <c r="B239" s="17" t="s">
        <v>650</v>
      </c>
      <c r="C239" s="17" t="str">
        <f>VLOOKUP(B239,'Members Data'!$A$3:$F$365,2,FALSE)</f>
        <v xml:space="preserve">Emily Howard </v>
      </c>
      <c r="D239" s="17">
        <f>VLOOKUP(B239,'Members Data'!$A$3:$F$365,3,FALSE)</f>
        <v>68</v>
      </c>
      <c r="E239" s="17" t="str">
        <f>VLOOKUP(B239,'Members Data'!$A$3:$F$365,4,FALSE)</f>
        <v xml:space="preserve">Ellswood Contessa </v>
      </c>
      <c r="F239" s="3" t="str">
        <f t="shared" si="3"/>
        <v>s</v>
      </c>
      <c r="G239" s="17"/>
      <c r="H239" s="17">
        <v>1</v>
      </c>
      <c r="I239" s="17"/>
      <c r="J239" s="17"/>
      <c r="K239" s="17"/>
      <c r="L239" s="17"/>
    </row>
    <row r="240" spans="1:12" x14ac:dyDescent="0.3">
      <c r="A240" s="46"/>
      <c r="B240" s="17" t="s">
        <v>651</v>
      </c>
      <c r="C240" s="17" t="str">
        <f>VLOOKUP(B240,'Members Data'!$A$3:$F$365,2,FALSE)</f>
        <v>Chloe Appleton</v>
      </c>
      <c r="D240" s="17">
        <f>VLOOKUP(B240,'Members Data'!$A$3:$F$365,3,FALSE)</f>
        <v>56</v>
      </c>
      <c r="E240" s="17" t="str">
        <f>VLOOKUP(B240,'Members Data'!$A$3:$F$365,4,FALSE)</f>
        <v>Thunder II</v>
      </c>
      <c r="F240" s="3" t="str">
        <f t="shared" si="3"/>
        <v>s</v>
      </c>
      <c r="G240" s="17"/>
      <c r="H240" s="17">
        <v>1</v>
      </c>
      <c r="I240" s="17"/>
      <c r="J240" s="17"/>
      <c r="K240" s="17"/>
      <c r="L240" s="17"/>
    </row>
    <row r="241" spans="1:12" x14ac:dyDescent="0.3">
      <c r="A241" s="46"/>
      <c r="B241" s="17"/>
      <c r="C241" s="17" t="e">
        <f>VLOOKUP(B241,'Members Data'!$A$3:$F$365,2,FALSE)</f>
        <v>#N/A</v>
      </c>
      <c r="D241" s="17" t="e">
        <f>VLOOKUP(B241,'Members Data'!$A$3:$F$365,3,FALSE)</f>
        <v>#N/A</v>
      </c>
      <c r="E241" s="17" t="e">
        <f>VLOOKUP(B241,'Members Data'!$A$3:$F$365,4,FALSE)</f>
        <v>#N/A</v>
      </c>
      <c r="F241" s="3" t="str">
        <f t="shared" si="3"/>
        <v/>
      </c>
      <c r="G241" s="17"/>
      <c r="H241" s="17"/>
      <c r="I241" s="17"/>
      <c r="J241" s="17"/>
      <c r="K241" s="17"/>
      <c r="L241" s="17"/>
    </row>
    <row r="242" spans="1:12" x14ac:dyDescent="0.3">
      <c r="A242" s="46"/>
      <c r="B242" s="17"/>
      <c r="C242" s="17" t="e">
        <f>VLOOKUP(B242,'Members Data'!$A$3:$F$365,2,FALSE)</f>
        <v>#N/A</v>
      </c>
      <c r="D242" s="17" t="e">
        <f>VLOOKUP(B242,'Members Data'!$A$3:$F$365,3,FALSE)</f>
        <v>#N/A</v>
      </c>
      <c r="E242" s="17" t="e">
        <f>VLOOKUP(B242,'Members Data'!$A$3:$F$365,4,FALSE)</f>
        <v>#N/A</v>
      </c>
      <c r="F242" s="3" t="str">
        <f t="shared" si="3"/>
        <v/>
      </c>
      <c r="G242" s="17"/>
      <c r="H242" s="17"/>
      <c r="I242" s="17"/>
      <c r="J242" s="17"/>
      <c r="K242" s="17"/>
      <c r="L242" s="17"/>
    </row>
    <row r="243" spans="1:12" x14ac:dyDescent="0.3">
      <c r="A243" s="46"/>
      <c r="B243" s="17"/>
      <c r="C243" s="17" t="e">
        <f>VLOOKUP(B243,'Members Data'!$A$3:$F$365,2,FALSE)</f>
        <v>#N/A</v>
      </c>
      <c r="D243" s="17" t="e">
        <f>VLOOKUP(B243,'Members Data'!$A$3:$F$365,3,FALSE)</f>
        <v>#N/A</v>
      </c>
      <c r="E243" s="17" t="e">
        <f>VLOOKUP(B243,'Members Data'!$A$3:$F$365,4,FALSE)</f>
        <v>#N/A</v>
      </c>
      <c r="F243" s="3" t="str">
        <f t="shared" si="3"/>
        <v/>
      </c>
      <c r="G243" s="17"/>
      <c r="H243" s="17"/>
      <c r="I243" s="17"/>
      <c r="J243" s="17"/>
      <c r="K243" s="17"/>
      <c r="L243" s="17"/>
    </row>
    <row r="244" spans="1:12" x14ac:dyDescent="0.3">
      <c r="A244" s="46"/>
      <c r="B244" s="17"/>
      <c r="C244" s="17" t="e">
        <f>VLOOKUP(B244,'Members Data'!$A$3:$F$365,2,FALSE)</f>
        <v>#N/A</v>
      </c>
      <c r="D244" s="17" t="e">
        <f>VLOOKUP(B244,'Members Data'!$A$3:$F$365,3,FALSE)</f>
        <v>#N/A</v>
      </c>
      <c r="E244" s="17" t="e">
        <f>VLOOKUP(B244,'Members Data'!$A$3:$F$365,4,FALSE)</f>
        <v>#N/A</v>
      </c>
      <c r="F244" s="3" t="str">
        <f t="shared" si="3"/>
        <v/>
      </c>
      <c r="G244" s="17"/>
      <c r="H244" s="17"/>
      <c r="I244" s="17"/>
      <c r="J244" s="17"/>
      <c r="K244" s="17"/>
      <c r="L244" s="17"/>
    </row>
    <row r="245" spans="1:12" x14ac:dyDescent="0.3">
      <c r="A245" s="46"/>
      <c r="B245" s="17"/>
      <c r="C245" s="17" t="e">
        <f>VLOOKUP(B245,'Members Data'!$A$3:$F$365,2,FALSE)</f>
        <v>#N/A</v>
      </c>
      <c r="D245" s="17" t="e">
        <f>VLOOKUP(B245,'Members Data'!$A$3:$F$365,3,FALSE)</f>
        <v>#N/A</v>
      </c>
      <c r="E245" s="17" t="e">
        <f>VLOOKUP(B245,'Members Data'!$A$3:$F$365,4,FALSE)</f>
        <v>#N/A</v>
      </c>
      <c r="F245" s="3" t="str">
        <f t="shared" si="3"/>
        <v/>
      </c>
      <c r="G245" s="17"/>
      <c r="H245" s="17"/>
      <c r="I245" s="17"/>
      <c r="J245" s="17"/>
      <c r="K245" s="17"/>
      <c r="L245" s="17"/>
    </row>
    <row r="246" spans="1:12" x14ac:dyDescent="0.3">
      <c r="F246" s="3" t="str">
        <f t="shared" si="3"/>
        <v/>
      </c>
    </row>
    <row r="247" spans="1:12" x14ac:dyDescent="0.3">
      <c r="A247" s="46" t="s">
        <v>65</v>
      </c>
      <c r="B247" s="17" t="s">
        <v>555</v>
      </c>
      <c r="C247" s="17" t="str">
        <f>VLOOKUP(B247,'Members Data'!$A$3:$F$365,2,FALSE)</f>
        <v>Lexi Macdonald</v>
      </c>
      <c r="D247" s="17">
        <f>VLOOKUP(B247,'Members Data'!$A$3:$F$365,3,FALSE)</f>
        <v>92</v>
      </c>
      <c r="E247" s="17" t="str">
        <f>VLOOKUP(B247,'Members Data'!$A$3:$F$365,4,FALSE)</f>
        <v>Bello Te Prepares</v>
      </c>
      <c r="F247" s="3" t="str">
        <f t="shared" si="3"/>
        <v>J</v>
      </c>
      <c r="G247" s="17">
        <v>7</v>
      </c>
      <c r="H247" s="17">
        <v>4</v>
      </c>
      <c r="I247" s="17"/>
      <c r="J247" s="17">
        <v>3</v>
      </c>
      <c r="K247" s="17"/>
      <c r="L247" s="17"/>
    </row>
    <row r="248" spans="1:12" x14ac:dyDescent="0.3">
      <c r="A248" s="46"/>
      <c r="B248" s="17" t="s">
        <v>351</v>
      </c>
      <c r="C248" s="17" t="str">
        <f>VLOOKUP(B248,'Members Data'!$A$3:$F$365,2,FALSE)</f>
        <v>Rebecca Ellis</v>
      </c>
      <c r="D248" s="17">
        <f>VLOOKUP(B248,'Members Data'!$A$3:$F$365,3,FALSE)</f>
        <v>75</v>
      </c>
      <c r="E248" s="17" t="str">
        <f>VLOOKUP(B248,'Members Data'!$A$3:$F$365,4,FALSE)</f>
        <v>Kiltormer Chester</v>
      </c>
      <c r="F248" s="3" t="str">
        <f t="shared" si="3"/>
        <v>S</v>
      </c>
      <c r="G248" s="17">
        <v>6</v>
      </c>
      <c r="H248" s="17"/>
      <c r="I248" s="17"/>
      <c r="J248" s="17"/>
      <c r="K248" s="17"/>
      <c r="L248" s="17"/>
    </row>
    <row r="249" spans="1:12" x14ac:dyDescent="0.3">
      <c r="A249" s="46"/>
      <c r="B249" s="17" t="s">
        <v>470</v>
      </c>
      <c r="C249" s="17" t="str">
        <f>VLOOKUP(B249,'Members Data'!$A$3:$F$365,2,FALSE)</f>
        <v>Layla Weeden</v>
      </c>
      <c r="D249" s="17">
        <f>VLOOKUP(B249,'Members Data'!$A$3:$F$365,3,FALSE)</f>
        <v>108</v>
      </c>
      <c r="E249" s="17" t="str">
        <f>VLOOKUP(B249,'Members Data'!$A$3:$F$365,4,FALSE)</f>
        <v>Acresdale She's the one</v>
      </c>
      <c r="F249" s="3" t="str">
        <f t="shared" si="3"/>
        <v>J</v>
      </c>
      <c r="G249" s="17">
        <v>5</v>
      </c>
      <c r="H249" s="17">
        <v>6</v>
      </c>
      <c r="I249" s="17">
        <v>3</v>
      </c>
      <c r="J249" s="17">
        <v>4</v>
      </c>
      <c r="K249" s="17">
        <v>8</v>
      </c>
      <c r="L249" s="17"/>
    </row>
    <row r="250" spans="1:12" x14ac:dyDescent="0.3">
      <c r="A250" s="46"/>
      <c r="B250" s="17" t="s">
        <v>292</v>
      </c>
      <c r="C250" s="17" t="str">
        <f>VLOOKUP(B250,'Members Data'!$A$3:$F$365,2,FALSE)</f>
        <v>Lisa Godfrey</v>
      </c>
      <c r="D250" s="17">
        <f>VLOOKUP(B250,'Members Data'!$A$3:$F$365,3,FALSE)</f>
        <v>58</v>
      </c>
      <c r="E250" s="17" t="str">
        <f>VLOOKUP(B250,'Members Data'!$A$3:$F$365,4,FALSE)</f>
        <v>Forrests Classic Daquiri</v>
      </c>
      <c r="F250" s="3" t="str">
        <f t="shared" si="3"/>
        <v>S</v>
      </c>
      <c r="G250" s="17">
        <v>4</v>
      </c>
      <c r="H250" s="17">
        <v>7</v>
      </c>
      <c r="I250" s="17">
        <v>6</v>
      </c>
      <c r="J250" s="17">
        <v>5</v>
      </c>
      <c r="K250" s="17">
        <v>14</v>
      </c>
      <c r="L250" s="17"/>
    </row>
    <row r="251" spans="1:12" x14ac:dyDescent="0.3">
      <c r="A251" s="46"/>
      <c r="B251" s="17" t="s">
        <v>410</v>
      </c>
      <c r="C251" s="17" t="str">
        <f>VLOOKUP(B251,'Members Data'!$A$3:$F$365,2,FALSE)</f>
        <v>Stacey Feltham</v>
      </c>
      <c r="D251" s="17">
        <f>VLOOKUP(B251,'Members Data'!$A$3:$F$365,3,FALSE)</f>
        <v>36</v>
      </c>
      <c r="E251" s="17" t="str">
        <f>VLOOKUP(B251,'Members Data'!$A$3:$F$365,4,FALSE)</f>
        <v>Paces Of Fame</v>
      </c>
      <c r="F251" s="3" t="str">
        <f t="shared" si="3"/>
        <v>S</v>
      </c>
      <c r="G251" s="17">
        <v>3</v>
      </c>
      <c r="H251" s="17"/>
      <c r="I251" s="17"/>
      <c r="J251" s="17"/>
      <c r="K251" s="17"/>
      <c r="L251" s="17"/>
    </row>
    <row r="252" spans="1:12" x14ac:dyDescent="0.3">
      <c r="A252" s="46"/>
      <c r="B252" s="17" t="s">
        <v>313</v>
      </c>
      <c r="C252" s="17" t="str">
        <f>VLOOKUP(B252,'Members Data'!$A$3:$F$365,2,FALSE)</f>
        <v>Belle Cunningham</v>
      </c>
      <c r="D252" s="17">
        <f>VLOOKUP(B252,'Members Data'!$A$3:$F$365,3,FALSE)</f>
        <v>64</v>
      </c>
      <c r="E252" s="17" t="str">
        <f>VLOOKUP(B252,'Members Data'!$A$3:$F$365,4,FALSE)</f>
        <v>Hiyatt What's Happening</v>
      </c>
      <c r="F252" s="3" t="str">
        <f t="shared" si="3"/>
        <v>J</v>
      </c>
      <c r="G252" s="17">
        <v>1</v>
      </c>
      <c r="H252" s="17">
        <v>3</v>
      </c>
      <c r="I252" s="17"/>
      <c r="J252" s="17">
        <v>7</v>
      </c>
      <c r="K252" s="17">
        <v>10</v>
      </c>
      <c r="L252" s="17"/>
    </row>
    <row r="253" spans="1:12" x14ac:dyDescent="0.3">
      <c r="A253" s="46"/>
      <c r="B253" s="17" t="s">
        <v>237</v>
      </c>
      <c r="C253" s="17" t="str">
        <f>VLOOKUP(B253,'Members Data'!$A$3:$F$365,2,FALSE)</f>
        <v>Stacey Reed</v>
      </c>
      <c r="D253" s="17">
        <f>VLOOKUP(B253,'Members Data'!$A$3:$F$365,3,FALSE)</f>
        <v>42</v>
      </c>
      <c r="E253" s="17" t="str">
        <f>VLOOKUP(B253,'Members Data'!$A$3:$F$365,4,FALSE)</f>
        <v>Torres</v>
      </c>
      <c r="F253" s="3" t="str">
        <f t="shared" si="3"/>
        <v>S</v>
      </c>
      <c r="G253" s="17">
        <v>1</v>
      </c>
      <c r="H253" s="17">
        <v>1</v>
      </c>
      <c r="I253" s="17">
        <v>4</v>
      </c>
      <c r="J253" s="17">
        <v>1</v>
      </c>
      <c r="K253" s="17">
        <v>12</v>
      </c>
      <c r="L253" s="17"/>
    </row>
    <row r="254" spans="1:12" x14ac:dyDescent="0.3">
      <c r="A254" s="46"/>
      <c r="B254" s="17" t="s">
        <v>460</v>
      </c>
      <c r="C254" s="17" t="str">
        <f>VLOOKUP(B254,'Members Data'!$A$3:$F$365,2,FALSE)</f>
        <v>Mika Greener-Frith</v>
      </c>
      <c r="D254" s="17">
        <f>VLOOKUP(B254,'Members Data'!$A$3:$F$365,3,FALSE)</f>
        <v>106</v>
      </c>
      <c r="E254" s="17" t="str">
        <f>VLOOKUP(B254,'Members Data'!$A$3:$F$365,4,FALSE)</f>
        <v>Thistledown Bonnie Prince Charlie</v>
      </c>
      <c r="F254" s="3" t="str">
        <f t="shared" si="3"/>
        <v>J</v>
      </c>
      <c r="G254" s="17">
        <v>1</v>
      </c>
      <c r="H254" s="17"/>
      <c r="I254" s="17"/>
      <c r="J254" s="17"/>
      <c r="K254" s="17"/>
      <c r="L254" s="17"/>
    </row>
    <row r="255" spans="1:12" x14ac:dyDescent="0.3">
      <c r="A255" s="46"/>
      <c r="B255" s="17" t="s">
        <v>347</v>
      </c>
      <c r="C255" s="17" t="str">
        <f>VLOOKUP(B255,'Members Data'!$A$3:$F$365,2,FALSE)</f>
        <v>Hayley Jayne Sutton</v>
      </c>
      <c r="D255" s="17">
        <f>VLOOKUP(B255,'Members Data'!$A$3:$F$365,3,FALSE)</f>
        <v>74</v>
      </c>
      <c r="E255" s="17" t="str">
        <f>VLOOKUP(B255,'Members Data'!$A$3:$F$365,4,FALSE)</f>
        <v>Forrest Palma Violet</v>
      </c>
      <c r="F255" s="3" t="str">
        <f t="shared" si="3"/>
        <v>S</v>
      </c>
      <c r="G255" s="17">
        <v>1</v>
      </c>
      <c r="H255" s="17"/>
      <c r="I255" s="17"/>
      <c r="J255" s="17"/>
      <c r="K255" s="17"/>
      <c r="L255" s="17"/>
    </row>
    <row r="256" spans="1:12" x14ac:dyDescent="0.3">
      <c r="A256" s="46"/>
      <c r="B256" s="17" t="s">
        <v>548</v>
      </c>
      <c r="C256" s="17" t="str">
        <f>VLOOKUP(B256,'Members Data'!$A$3:$F$365,2,FALSE)</f>
        <v>Hollie Biksas- Hassall</v>
      </c>
      <c r="D256" s="17">
        <f>VLOOKUP(B256,'Members Data'!$A$3:$F$365,3,FALSE)</f>
        <v>14</v>
      </c>
      <c r="E256" s="17" t="str">
        <f>VLOOKUP(B256,'Members Data'!$A$3:$F$365,4,FALSE)</f>
        <v>Kellythorpes Milly-on-air</v>
      </c>
      <c r="F256" s="3" t="str">
        <f t="shared" si="3"/>
        <v>J</v>
      </c>
      <c r="G256" s="17">
        <v>1</v>
      </c>
      <c r="H256" s="17"/>
      <c r="I256" s="17"/>
      <c r="J256" s="17"/>
      <c r="K256" s="17"/>
      <c r="L256" s="17"/>
    </row>
    <row r="257" spans="1:12" x14ac:dyDescent="0.3">
      <c r="A257" s="46"/>
      <c r="B257" s="17" t="s">
        <v>288</v>
      </c>
      <c r="C257" s="17" t="str">
        <f>VLOOKUP(B257,'Members Data'!$A$3:$F$365,2,FALSE)</f>
        <v>Chloe Appleton</v>
      </c>
      <c r="D257" s="17">
        <f>VLOOKUP(B257,'Members Data'!$A$3:$F$365,3,FALSE)</f>
        <v>56</v>
      </c>
      <c r="E257" s="17" t="str">
        <f>VLOOKUP(B257,'Members Data'!$A$3:$F$365,4,FALSE)</f>
        <v>Thunder II</v>
      </c>
      <c r="F257" s="3" t="str">
        <f t="shared" si="3"/>
        <v>S</v>
      </c>
      <c r="G257" s="17">
        <v>1</v>
      </c>
      <c r="H257" s="17"/>
      <c r="I257" s="17"/>
      <c r="J257" s="17"/>
      <c r="K257" s="17"/>
      <c r="L257" s="17"/>
    </row>
    <row r="258" spans="1:12" x14ac:dyDescent="0.3">
      <c r="A258" s="46"/>
      <c r="B258" s="17" t="s">
        <v>650</v>
      </c>
      <c r="C258" s="17" t="str">
        <f>VLOOKUP(B258,'Members Data'!$A$3:$F$365,2,FALSE)</f>
        <v xml:space="preserve">Emily Howard </v>
      </c>
      <c r="D258" s="17">
        <f>VLOOKUP(B258,'Members Data'!$A$3:$F$365,3,FALSE)</f>
        <v>68</v>
      </c>
      <c r="E258" s="17" t="str">
        <f>VLOOKUP(B258,'Members Data'!$A$3:$F$365,4,FALSE)</f>
        <v xml:space="preserve">Ellswood Contessa </v>
      </c>
      <c r="F258" s="3" t="str">
        <f t="shared" si="3"/>
        <v>s</v>
      </c>
      <c r="G258" s="17"/>
      <c r="H258" s="17">
        <v>1</v>
      </c>
      <c r="I258" s="17"/>
      <c r="J258" s="17"/>
      <c r="K258" s="17"/>
      <c r="L258" s="17"/>
    </row>
    <row r="259" spans="1:12" x14ac:dyDescent="0.3">
      <c r="A259" s="46"/>
      <c r="B259" s="17" t="s">
        <v>651</v>
      </c>
      <c r="C259" s="17" t="str">
        <f>VLOOKUP(B259,'Members Data'!$A$3:$F$365,2,FALSE)</f>
        <v>Chloe Appleton</v>
      </c>
      <c r="D259" s="17">
        <f>VLOOKUP(B259,'Members Data'!$A$3:$F$365,3,FALSE)</f>
        <v>56</v>
      </c>
      <c r="E259" s="17" t="str">
        <f>VLOOKUP(B259,'Members Data'!$A$3:$F$365,4,FALSE)</f>
        <v>Thunder II</v>
      </c>
      <c r="F259" s="3" t="str">
        <f t="shared" si="3"/>
        <v>s</v>
      </c>
      <c r="G259" s="17"/>
      <c r="H259" s="17">
        <v>1</v>
      </c>
      <c r="I259" s="17"/>
      <c r="J259" s="17"/>
      <c r="K259" s="17"/>
      <c r="L259" s="17"/>
    </row>
    <row r="260" spans="1:12" x14ac:dyDescent="0.3">
      <c r="A260" s="46"/>
      <c r="B260" s="17" t="s">
        <v>688</v>
      </c>
      <c r="C260" s="17" t="str">
        <f>VLOOKUP(B260,'Members Data'!$A$3:$F$365,2,FALSE)</f>
        <v>Belle Cunningham</v>
      </c>
      <c r="D260" s="17">
        <f>VLOOKUP(B260,'Members Data'!$A$3:$F$365,3,FALSE)</f>
        <v>64</v>
      </c>
      <c r="E260" s="17" t="str">
        <f>VLOOKUP(B260,'Members Data'!$A$3:$F$365,4,FALSE)</f>
        <v>Llwyn Rhyn Natasha</v>
      </c>
      <c r="F260" s="3" t="str">
        <f t="shared" ref="F260:F323" si="4">IF((LEFT(B260,1)="I"),"J",LEFT(B260,1))</f>
        <v>J</v>
      </c>
      <c r="G260" s="17"/>
      <c r="H260" s="17"/>
      <c r="I260" s="17">
        <v>5</v>
      </c>
      <c r="J260" s="17"/>
      <c r="K260" s="17"/>
      <c r="L260" s="17"/>
    </row>
    <row r="261" spans="1:12" x14ac:dyDescent="0.3">
      <c r="A261" s="46"/>
      <c r="B261" s="17" t="s">
        <v>692</v>
      </c>
      <c r="C261" s="17" t="str">
        <f>VLOOKUP(B261,'Members Data'!$A$3:$F$365,2,FALSE)</f>
        <v>Jessielea Winston</v>
      </c>
      <c r="D261" s="17">
        <f>VLOOKUP(B261,'Members Data'!$A$3:$F$365,3,FALSE)</f>
        <v>8</v>
      </c>
      <c r="E261" s="17" t="str">
        <f>VLOOKUP(B261,'Members Data'!$A$3:$F$365,4,FALSE)</f>
        <v>Ghost</v>
      </c>
      <c r="F261" s="3" t="str">
        <f t="shared" si="4"/>
        <v>J</v>
      </c>
      <c r="G261" s="17"/>
      <c r="H261" s="17"/>
      <c r="I261" s="17">
        <v>2</v>
      </c>
      <c r="J261" s="17"/>
      <c r="K261" s="17"/>
      <c r="L261" s="17"/>
    </row>
    <row r="262" spans="1:12" x14ac:dyDescent="0.3">
      <c r="A262" s="46"/>
      <c r="B262" s="17" t="s">
        <v>737</v>
      </c>
      <c r="C262" s="17" t="str">
        <f>VLOOKUP(B262,'Members Data'!$A$3:$F$365,2,FALSE)</f>
        <v>Hannah Nester</v>
      </c>
      <c r="D262" s="17">
        <f>VLOOKUP(B262,'Members Data'!$A$3:$F$365,3,FALSE)</f>
        <v>141</v>
      </c>
      <c r="E262" s="17" t="str">
        <f>VLOOKUP(B262,'Members Data'!$A$3:$F$365,4,FALSE)</f>
        <v xml:space="preserve">Cream Manor Cappa </v>
      </c>
      <c r="F262" s="3" t="str">
        <f t="shared" si="4"/>
        <v>s</v>
      </c>
      <c r="G262" s="17"/>
      <c r="H262" s="17"/>
      <c r="I262" s="17"/>
      <c r="J262" s="17">
        <v>2</v>
      </c>
      <c r="K262" s="17"/>
      <c r="L262" s="17"/>
    </row>
    <row r="263" spans="1:12" x14ac:dyDescent="0.3">
      <c r="A263" s="46"/>
      <c r="B263" s="17"/>
      <c r="C263" s="17" t="e">
        <f>VLOOKUP(B263,'Members Data'!$A$3:$F$365,2,FALSE)</f>
        <v>#N/A</v>
      </c>
      <c r="D263" s="17" t="e">
        <f>VLOOKUP(B263,'Members Data'!$A$3:$F$365,3,FALSE)</f>
        <v>#N/A</v>
      </c>
      <c r="E263" s="17" t="e">
        <f>VLOOKUP(B263,'Members Data'!$A$3:$F$365,4,FALSE)</f>
        <v>#N/A</v>
      </c>
      <c r="F263" s="3" t="str">
        <f t="shared" si="4"/>
        <v/>
      </c>
      <c r="G263" s="17"/>
      <c r="H263" s="17"/>
      <c r="I263" s="17"/>
      <c r="J263" s="17"/>
      <c r="K263" s="17"/>
      <c r="L263" s="17"/>
    </row>
    <row r="264" spans="1:12" x14ac:dyDescent="0.3">
      <c r="A264" s="46"/>
      <c r="B264" s="17"/>
      <c r="C264" s="17" t="e">
        <f>VLOOKUP(B264,'Members Data'!$A$3:$F$365,2,FALSE)</f>
        <v>#N/A</v>
      </c>
      <c r="D264" s="17" t="e">
        <f>VLOOKUP(B264,'Members Data'!$A$3:$F$365,3,FALSE)</f>
        <v>#N/A</v>
      </c>
      <c r="E264" s="17" t="e">
        <f>VLOOKUP(B264,'Members Data'!$A$3:$F$365,4,FALSE)</f>
        <v>#N/A</v>
      </c>
      <c r="F264" s="3" t="str">
        <f t="shared" si="4"/>
        <v/>
      </c>
      <c r="G264" s="17"/>
      <c r="H264" s="17"/>
      <c r="I264" s="17"/>
      <c r="J264" s="17"/>
      <c r="K264" s="17"/>
      <c r="L264" s="17"/>
    </row>
    <row r="265" spans="1:12" x14ac:dyDescent="0.3">
      <c r="A265" s="46"/>
      <c r="B265" s="17"/>
      <c r="C265" s="17" t="e">
        <f>VLOOKUP(B265,'Members Data'!$A$3:$F$365,2,FALSE)</f>
        <v>#N/A</v>
      </c>
      <c r="D265" s="17" t="e">
        <f>VLOOKUP(B265,'Members Data'!$A$3:$F$365,3,FALSE)</f>
        <v>#N/A</v>
      </c>
      <c r="E265" s="17" t="e">
        <f>VLOOKUP(B265,'Members Data'!$A$3:$F$365,4,FALSE)</f>
        <v>#N/A</v>
      </c>
      <c r="F265" s="3" t="str">
        <f t="shared" si="4"/>
        <v/>
      </c>
      <c r="G265" s="17"/>
      <c r="H265" s="17"/>
      <c r="I265" s="17"/>
      <c r="J265" s="17"/>
      <c r="K265" s="17"/>
      <c r="L265" s="17"/>
    </row>
    <row r="266" spans="1:12" x14ac:dyDescent="0.3">
      <c r="A266" s="46"/>
      <c r="B266" s="17"/>
      <c r="C266" s="17" t="e">
        <f>VLOOKUP(B266,'Members Data'!$A$3:$F$365,2,FALSE)</f>
        <v>#N/A</v>
      </c>
      <c r="D266" s="17" t="e">
        <f>VLOOKUP(B266,'Members Data'!$A$3:$F$365,3,FALSE)</f>
        <v>#N/A</v>
      </c>
      <c r="E266" s="17" t="e">
        <f>VLOOKUP(B266,'Members Data'!$A$3:$F$365,4,FALSE)</f>
        <v>#N/A</v>
      </c>
      <c r="F266" s="3" t="str">
        <f t="shared" si="4"/>
        <v/>
      </c>
      <c r="G266" s="17"/>
      <c r="H266" s="17"/>
      <c r="I266" s="17"/>
      <c r="J266" s="17"/>
      <c r="K266" s="17"/>
      <c r="L266" s="17"/>
    </row>
    <row r="267" spans="1:12" x14ac:dyDescent="0.3">
      <c r="A267" s="46"/>
      <c r="B267" s="17"/>
      <c r="C267" s="17" t="e">
        <f>VLOOKUP(B267,'Members Data'!$A$3:$F$365,2,FALSE)</f>
        <v>#N/A</v>
      </c>
      <c r="D267" s="17" t="e">
        <f>VLOOKUP(B267,'Members Data'!$A$3:$F$365,3,FALSE)</f>
        <v>#N/A</v>
      </c>
      <c r="E267" s="17" t="e">
        <f>VLOOKUP(B267,'Members Data'!$A$3:$F$365,4,FALSE)</f>
        <v>#N/A</v>
      </c>
      <c r="F267" s="3" t="str">
        <f t="shared" si="4"/>
        <v/>
      </c>
      <c r="G267" s="17"/>
      <c r="H267" s="17"/>
      <c r="I267" s="17"/>
      <c r="J267" s="17"/>
      <c r="K267" s="17"/>
      <c r="L267" s="17"/>
    </row>
    <row r="268" spans="1:12" x14ac:dyDescent="0.3">
      <c r="F268" s="3" t="str">
        <f t="shared" si="4"/>
        <v/>
      </c>
    </row>
    <row r="269" spans="1:12" x14ac:dyDescent="0.3">
      <c r="A269" s="46" t="s">
        <v>66</v>
      </c>
      <c r="B269" s="17" t="s">
        <v>157</v>
      </c>
      <c r="C269" s="17" t="str">
        <f>VLOOKUP(B269,'Members Data'!$A$3:$F$365,2,FALSE)</f>
        <v>Katy Tolley</v>
      </c>
      <c r="D269" s="17">
        <f>VLOOKUP(B269,'Members Data'!$A$3:$F$365,3,FALSE)</f>
        <v>18</v>
      </c>
      <c r="E269" s="17" t="str">
        <f>VLOOKUP(B269,'Members Data'!$A$3:$F$365,4,FALSE)</f>
        <v>Cadlanvalley Goldrush</v>
      </c>
      <c r="F269" s="3" t="str">
        <f t="shared" si="4"/>
        <v>S</v>
      </c>
      <c r="G269" s="17">
        <v>7</v>
      </c>
      <c r="H269" s="17"/>
      <c r="I269" s="17"/>
      <c r="J269" s="17"/>
      <c r="K269" s="17"/>
      <c r="L269" s="17"/>
    </row>
    <row r="270" spans="1:12" x14ac:dyDescent="0.3">
      <c r="A270" s="46"/>
      <c r="B270" s="17" t="s">
        <v>260</v>
      </c>
      <c r="C270" s="17" t="str">
        <f>VLOOKUP(B270,'Members Data'!$A$3:$F$365,2,FALSE)</f>
        <v>Olivia Holt</v>
      </c>
      <c r="D270" s="17">
        <f>VLOOKUP(B270,'Members Data'!$A$3:$F$365,3,FALSE)</f>
        <v>47</v>
      </c>
      <c r="E270" s="17" t="str">
        <f>VLOOKUP(B270,'Members Data'!$A$3:$F$365,4,FALSE)</f>
        <v>Login Lucky Lass</v>
      </c>
      <c r="F270" s="3" t="str">
        <f t="shared" si="4"/>
        <v>S</v>
      </c>
      <c r="G270" s="17">
        <v>6</v>
      </c>
      <c r="H270" s="17"/>
      <c r="I270" s="17"/>
      <c r="J270" s="17"/>
      <c r="K270" s="17">
        <v>12</v>
      </c>
      <c r="L270" s="17"/>
    </row>
    <row r="271" spans="1:12" x14ac:dyDescent="0.3">
      <c r="A271" s="46"/>
      <c r="B271" s="17" t="s">
        <v>244</v>
      </c>
      <c r="C271" s="17" t="str">
        <f>VLOOKUP(B271,'Members Data'!$A$3:$F$365,2,FALSE)</f>
        <v>Paula Montgomery</v>
      </c>
      <c r="D271" s="17">
        <f>VLOOKUP(B271,'Members Data'!$A$3:$F$365,3,FALSE)</f>
        <v>43</v>
      </c>
      <c r="E271" s="17" t="str">
        <f>VLOOKUP(B271,'Members Data'!$A$3:$F$365,4,FALSE)</f>
        <v>Lune of Over Langshaw</v>
      </c>
      <c r="F271" s="3" t="str">
        <f t="shared" si="4"/>
        <v>S</v>
      </c>
      <c r="G271" s="17">
        <v>5</v>
      </c>
      <c r="H271" s="17"/>
      <c r="I271" s="17"/>
      <c r="J271" s="17"/>
      <c r="K271" s="17"/>
      <c r="L271" s="17"/>
    </row>
    <row r="272" spans="1:12" x14ac:dyDescent="0.3">
      <c r="A272" s="46"/>
      <c r="B272" s="17" t="s">
        <v>347</v>
      </c>
      <c r="C272" s="17" t="str">
        <f>VLOOKUP(B272,'Members Data'!$A$3:$F$365,2,FALSE)</f>
        <v>Hayley Jayne Sutton</v>
      </c>
      <c r="D272" s="17">
        <f>VLOOKUP(B272,'Members Data'!$A$3:$F$365,3,FALSE)</f>
        <v>74</v>
      </c>
      <c r="E272" s="17" t="str">
        <f>VLOOKUP(B272,'Members Data'!$A$3:$F$365,4,FALSE)</f>
        <v>Forrest Palma Violet</v>
      </c>
      <c r="F272" s="3" t="str">
        <f t="shared" si="4"/>
        <v>S</v>
      </c>
      <c r="G272" s="17">
        <v>4</v>
      </c>
      <c r="H272" s="17"/>
      <c r="I272" s="17"/>
      <c r="J272" s="17"/>
      <c r="K272" s="17"/>
      <c r="L272" s="17"/>
    </row>
    <row r="273" spans="1:12" x14ac:dyDescent="0.3">
      <c r="A273" s="46"/>
      <c r="B273" s="17" t="s">
        <v>237</v>
      </c>
      <c r="C273" s="17" t="str">
        <f>VLOOKUP(B273,'Members Data'!$A$3:$F$365,2,FALSE)</f>
        <v>Stacey Reed</v>
      </c>
      <c r="D273" s="17">
        <f>VLOOKUP(B273,'Members Data'!$A$3:$F$365,3,FALSE)</f>
        <v>42</v>
      </c>
      <c r="E273" s="17" t="str">
        <f>VLOOKUP(B273,'Members Data'!$A$3:$F$365,4,FALSE)</f>
        <v>Torres</v>
      </c>
      <c r="F273" s="3" t="str">
        <f t="shared" si="4"/>
        <v>S</v>
      </c>
      <c r="G273" s="17">
        <v>3</v>
      </c>
      <c r="H273" s="17"/>
      <c r="I273" s="17">
        <v>7</v>
      </c>
      <c r="J273" s="17">
        <v>7</v>
      </c>
      <c r="K273" s="17">
        <v>14</v>
      </c>
      <c r="L273" s="17"/>
    </row>
    <row r="274" spans="1:12" x14ac:dyDescent="0.3">
      <c r="A274" s="46"/>
      <c r="B274" s="17" t="s">
        <v>263</v>
      </c>
      <c r="C274" s="17" t="str">
        <f>VLOOKUP(B274,'Members Data'!$A$3:$F$365,2,FALSE)</f>
        <v>Nicola Trusch</v>
      </c>
      <c r="D274" s="17">
        <f>VLOOKUP(B274,'Members Data'!$A$3:$F$365,3,FALSE)</f>
        <v>48</v>
      </c>
      <c r="E274" s="17" t="str">
        <f>VLOOKUP(B274,'Members Data'!$A$3:$F$365,4,FALSE)</f>
        <v>Raceview Coco</v>
      </c>
      <c r="F274" s="3" t="str">
        <f t="shared" si="4"/>
        <v>S</v>
      </c>
      <c r="G274" s="17">
        <v>1</v>
      </c>
      <c r="H274" s="17">
        <v>3</v>
      </c>
      <c r="I274" s="17"/>
      <c r="J274" s="17"/>
      <c r="K274" s="17">
        <v>10</v>
      </c>
      <c r="L274" s="17"/>
    </row>
    <row r="275" spans="1:12" x14ac:dyDescent="0.3">
      <c r="A275" s="46"/>
      <c r="B275" s="17" t="s">
        <v>410</v>
      </c>
      <c r="C275" s="17" t="str">
        <f>VLOOKUP(B275,'Members Data'!$A$3:$F$365,2,FALSE)</f>
        <v>Stacey Feltham</v>
      </c>
      <c r="D275" s="17">
        <f>VLOOKUP(B275,'Members Data'!$A$3:$F$365,3,FALSE)</f>
        <v>36</v>
      </c>
      <c r="E275" s="17" t="str">
        <f>VLOOKUP(B275,'Members Data'!$A$3:$F$365,4,FALSE)</f>
        <v>Paces Of Fame</v>
      </c>
      <c r="F275" s="3" t="str">
        <f t="shared" si="4"/>
        <v>S</v>
      </c>
      <c r="G275" s="17">
        <v>1</v>
      </c>
      <c r="H275" s="17"/>
      <c r="I275" s="17"/>
      <c r="J275" s="17"/>
      <c r="K275" s="17"/>
      <c r="L275" s="17"/>
    </row>
    <row r="276" spans="1:12" x14ac:dyDescent="0.3">
      <c r="A276" s="46"/>
      <c r="B276" s="17" t="s">
        <v>412</v>
      </c>
      <c r="C276" s="17" t="str">
        <f>VLOOKUP(B276,'Members Data'!$A$3:$F$365,2,FALSE)</f>
        <v>Stephanie Johnson</v>
      </c>
      <c r="D276" s="17">
        <f>VLOOKUP(B276,'Members Data'!$A$3:$F$365,3,FALSE)</f>
        <v>91</v>
      </c>
      <c r="E276" s="17" t="str">
        <f>VLOOKUP(B276,'Members Data'!$A$3:$F$365,4,FALSE)</f>
        <v>Azalea Black Sambuca</v>
      </c>
      <c r="F276" s="3" t="str">
        <f t="shared" si="4"/>
        <v>S</v>
      </c>
      <c r="G276" s="17"/>
      <c r="H276" s="17">
        <v>6</v>
      </c>
      <c r="I276" s="17"/>
      <c r="J276" s="17"/>
      <c r="K276" s="17"/>
      <c r="L276" s="17"/>
    </row>
    <row r="277" spans="1:12" x14ac:dyDescent="0.3">
      <c r="A277" s="46"/>
      <c r="B277" s="17" t="s">
        <v>652</v>
      </c>
      <c r="C277" s="17" t="str">
        <f>VLOOKUP(B277,'Members Data'!$A$3:$F$365,2,FALSE)</f>
        <v>Dawn Smalley</v>
      </c>
      <c r="D277" s="17">
        <f>VLOOKUP(B277,'Members Data'!$A$3:$F$365,3,FALSE)</f>
        <v>122</v>
      </c>
      <c r="E277" s="17" t="str">
        <f>VLOOKUP(B277,'Members Data'!$A$3:$F$365,4,FALSE)</f>
        <v>Alviloba Banrion Na Heirann</v>
      </c>
      <c r="F277" s="3" t="str">
        <f t="shared" si="4"/>
        <v>s</v>
      </c>
      <c r="G277" s="17"/>
      <c r="H277" s="17">
        <v>5</v>
      </c>
      <c r="I277" s="17"/>
      <c r="J277" s="17"/>
      <c r="K277" s="17"/>
      <c r="L277" s="17"/>
    </row>
    <row r="278" spans="1:12" x14ac:dyDescent="0.3">
      <c r="A278" s="46"/>
      <c r="B278" s="17" t="s">
        <v>650</v>
      </c>
      <c r="C278" s="17" t="str">
        <f>VLOOKUP(B278,'Members Data'!$A$3:$F$365,2,FALSE)</f>
        <v xml:space="preserve">Emily Howard </v>
      </c>
      <c r="D278" s="17">
        <f>VLOOKUP(B278,'Members Data'!$A$3:$F$365,3,FALSE)</f>
        <v>68</v>
      </c>
      <c r="E278" s="17" t="str">
        <f>VLOOKUP(B278,'Members Data'!$A$3:$F$365,4,FALSE)</f>
        <v xml:space="preserve">Ellswood Contessa </v>
      </c>
      <c r="F278" s="3" t="str">
        <f t="shared" si="4"/>
        <v>s</v>
      </c>
      <c r="G278" s="17"/>
      <c r="H278" s="17">
        <v>4</v>
      </c>
      <c r="I278" s="17"/>
      <c r="J278" s="17"/>
      <c r="K278" s="17"/>
      <c r="L278" s="17"/>
    </row>
    <row r="279" spans="1:12" x14ac:dyDescent="0.3">
      <c r="A279" s="46"/>
      <c r="B279" s="17" t="s">
        <v>615</v>
      </c>
      <c r="C279" s="17" t="str">
        <f>VLOOKUP(B279,'Members Data'!$A$3:$F$365,2,FALSE)</f>
        <v>Jenna Davies</v>
      </c>
      <c r="D279" s="17">
        <f>VLOOKUP(B279,'Members Data'!$A$3:$F$365,3,FALSE)</f>
        <v>142</v>
      </c>
      <c r="E279" s="17" t="str">
        <f>VLOOKUP(B279,'Members Data'!$A$3:$F$365,4,FALSE)</f>
        <v>Broadstones Larkin Around</v>
      </c>
      <c r="F279" s="3" t="str">
        <f t="shared" si="4"/>
        <v>S</v>
      </c>
      <c r="G279" s="17"/>
      <c r="H279" s="17"/>
      <c r="I279" s="17">
        <v>6</v>
      </c>
      <c r="J279" s="17"/>
      <c r="K279" s="17"/>
      <c r="L279" s="17"/>
    </row>
    <row r="280" spans="1:12" x14ac:dyDescent="0.3">
      <c r="A280" s="46"/>
      <c r="B280" s="17"/>
      <c r="C280" s="17" t="e">
        <f>VLOOKUP(B280,'Members Data'!$A$3:$F$365,2,FALSE)</f>
        <v>#N/A</v>
      </c>
      <c r="D280" s="17" t="e">
        <f>VLOOKUP(B280,'Members Data'!$A$3:$F$365,3,FALSE)</f>
        <v>#N/A</v>
      </c>
      <c r="E280" s="17" t="e">
        <f>VLOOKUP(B280,'Members Data'!$A$3:$F$365,4,FALSE)</f>
        <v>#N/A</v>
      </c>
      <c r="F280" s="3" t="str">
        <f t="shared" si="4"/>
        <v/>
      </c>
      <c r="G280" s="17"/>
      <c r="H280" s="17"/>
      <c r="I280" s="17"/>
      <c r="J280" s="17"/>
      <c r="K280" s="17"/>
      <c r="L280" s="17"/>
    </row>
    <row r="281" spans="1:12" x14ac:dyDescent="0.3">
      <c r="A281" s="46"/>
      <c r="B281" s="17"/>
      <c r="C281" s="17" t="e">
        <f>VLOOKUP(B281,'Members Data'!$A$3:$F$365,2,FALSE)</f>
        <v>#N/A</v>
      </c>
      <c r="D281" s="17" t="e">
        <f>VLOOKUP(B281,'Members Data'!$A$3:$F$365,3,FALSE)</f>
        <v>#N/A</v>
      </c>
      <c r="E281" s="17" t="e">
        <f>VLOOKUP(B281,'Members Data'!$A$3:$F$365,4,FALSE)</f>
        <v>#N/A</v>
      </c>
      <c r="F281" s="3" t="str">
        <f t="shared" si="4"/>
        <v/>
      </c>
      <c r="G281" s="17"/>
      <c r="H281" s="17"/>
      <c r="I281" s="17"/>
      <c r="J281" s="17"/>
      <c r="K281" s="17"/>
      <c r="L281" s="17"/>
    </row>
    <row r="282" spans="1:12" x14ac:dyDescent="0.3">
      <c r="A282" s="46"/>
      <c r="B282" s="17"/>
      <c r="C282" s="17" t="e">
        <f>VLOOKUP(B282,'Members Data'!$A$3:$F$365,2,FALSE)</f>
        <v>#N/A</v>
      </c>
      <c r="D282" s="17" t="e">
        <f>VLOOKUP(B282,'Members Data'!$A$3:$F$365,3,FALSE)</f>
        <v>#N/A</v>
      </c>
      <c r="E282" s="17" t="e">
        <f>VLOOKUP(B282,'Members Data'!$A$3:$F$365,4,FALSE)</f>
        <v>#N/A</v>
      </c>
      <c r="F282" s="3" t="str">
        <f t="shared" si="4"/>
        <v/>
      </c>
      <c r="G282" s="17"/>
      <c r="H282" s="17"/>
      <c r="I282" s="17"/>
      <c r="J282" s="17"/>
      <c r="K282" s="17"/>
      <c r="L282" s="17"/>
    </row>
    <row r="283" spans="1:12" x14ac:dyDescent="0.3">
      <c r="A283" s="46"/>
      <c r="B283" s="17"/>
      <c r="C283" s="17" t="e">
        <f>VLOOKUP(B283,'Members Data'!$A$3:$F$365,2,FALSE)</f>
        <v>#N/A</v>
      </c>
      <c r="D283" s="17" t="e">
        <f>VLOOKUP(B283,'Members Data'!$A$3:$F$365,3,FALSE)</f>
        <v>#N/A</v>
      </c>
      <c r="E283" s="17" t="e">
        <f>VLOOKUP(B283,'Members Data'!$A$3:$F$365,4,FALSE)</f>
        <v>#N/A</v>
      </c>
      <c r="F283" s="3" t="str">
        <f t="shared" si="4"/>
        <v/>
      </c>
      <c r="G283" s="17"/>
      <c r="H283" s="17"/>
      <c r="I283" s="17"/>
      <c r="J283" s="17"/>
      <c r="K283" s="17"/>
      <c r="L283" s="17"/>
    </row>
    <row r="284" spans="1:12" x14ac:dyDescent="0.3">
      <c r="A284" s="46"/>
      <c r="B284" s="17"/>
      <c r="C284" s="17" t="e">
        <f>VLOOKUP(B284,'Members Data'!$A$3:$F$365,2,FALSE)</f>
        <v>#N/A</v>
      </c>
      <c r="D284" s="17" t="e">
        <f>VLOOKUP(B284,'Members Data'!$A$3:$F$365,3,FALSE)</f>
        <v>#N/A</v>
      </c>
      <c r="E284" s="17" t="e">
        <f>VLOOKUP(B284,'Members Data'!$A$3:$F$365,4,FALSE)</f>
        <v>#N/A</v>
      </c>
      <c r="F284" s="3" t="str">
        <f t="shared" si="4"/>
        <v/>
      </c>
      <c r="G284" s="17"/>
      <c r="H284" s="17"/>
      <c r="I284" s="17"/>
      <c r="J284" s="17"/>
      <c r="K284" s="17"/>
      <c r="L284" s="17"/>
    </row>
    <row r="285" spans="1:12" x14ac:dyDescent="0.3">
      <c r="A285" s="46"/>
      <c r="B285" s="17"/>
      <c r="C285" s="17" t="e">
        <f>VLOOKUP(B285,'Members Data'!$A$3:$F$365,2,FALSE)</f>
        <v>#N/A</v>
      </c>
      <c r="D285" s="17" t="e">
        <f>VLOOKUP(B285,'Members Data'!$A$3:$F$365,3,FALSE)</f>
        <v>#N/A</v>
      </c>
      <c r="E285" s="17" t="e">
        <f>VLOOKUP(B285,'Members Data'!$A$3:$F$365,4,FALSE)</f>
        <v>#N/A</v>
      </c>
      <c r="F285" s="3" t="str">
        <f t="shared" si="4"/>
        <v/>
      </c>
      <c r="G285" s="17"/>
      <c r="H285" s="17"/>
      <c r="I285" s="17"/>
      <c r="J285" s="17"/>
      <c r="K285" s="17"/>
      <c r="L285" s="17"/>
    </row>
    <row r="286" spans="1:12" x14ac:dyDescent="0.3">
      <c r="A286" s="46"/>
      <c r="B286" s="17"/>
      <c r="C286" s="17" t="e">
        <f>VLOOKUP(B286,'Members Data'!$A$3:$F$365,2,FALSE)</f>
        <v>#N/A</v>
      </c>
      <c r="D286" s="17" t="e">
        <f>VLOOKUP(B286,'Members Data'!$A$3:$F$365,3,FALSE)</f>
        <v>#N/A</v>
      </c>
      <c r="E286" s="17" t="e">
        <f>VLOOKUP(B286,'Members Data'!$A$3:$F$365,4,FALSE)</f>
        <v>#N/A</v>
      </c>
      <c r="F286" s="3" t="str">
        <f t="shared" si="4"/>
        <v/>
      </c>
      <c r="G286" s="17"/>
      <c r="H286" s="17"/>
      <c r="I286" s="17"/>
      <c r="J286" s="17"/>
      <c r="K286" s="17"/>
      <c r="L286" s="17"/>
    </row>
    <row r="287" spans="1:12" x14ac:dyDescent="0.3">
      <c r="A287" s="46"/>
      <c r="B287" s="17"/>
      <c r="C287" s="17" t="e">
        <f>VLOOKUP(B287,'Members Data'!$A$3:$F$365,2,FALSE)</f>
        <v>#N/A</v>
      </c>
      <c r="D287" s="17" t="e">
        <f>VLOOKUP(B287,'Members Data'!$A$3:$F$365,3,FALSE)</f>
        <v>#N/A</v>
      </c>
      <c r="E287" s="17" t="e">
        <f>VLOOKUP(B287,'Members Data'!$A$3:$F$365,4,FALSE)</f>
        <v>#N/A</v>
      </c>
      <c r="F287" s="3" t="str">
        <f t="shared" si="4"/>
        <v/>
      </c>
      <c r="G287" s="17"/>
      <c r="H287" s="17"/>
      <c r="I287" s="17"/>
      <c r="J287" s="17"/>
      <c r="K287" s="17"/>
      <c r="L287" s="17"/>
    </row>
    <row r="288" spans="1:12" x14ac:dyDescent="0.3">
      <c r="A288" s="46"/>
      <c r="B288" s="17"/>
      <c r="C288" s="17" t="e">
        <f>VLOOKUP(B288,'Members Data'!$A$3:$F$365,2,FALSE)</f>
        <v>#N/A</v>
      </c>
      <c r="D288" s="17" t="e">
        <f>VLOOKUP(B288,'Members Data'!$A$3:$F$365,3,FALSE)</f>
        <v>#N/A</v>
      </c>
      <c r="E288" s="17" t="e">
        <f>VLOOKUP(B288,'Members Data'!$A$3:$F$365,4,FALSE)</f>
        <v>#N/A</v>
      </c>
      <c r="F288" s="3" t="str">
        <f t="shared" si="4"/>
        <v/>
      </c>
      <c r="G288" s="17"/>
      <c r="H288" s="17"/>
      <c r="I288" s="17"/>
      <c r="J288" s="17"/>
      <c r="K288" s="17"/>
      <c r="L288" s="17"/>
    </row>
    <row r="289" spans="1:12" x14ac:dyDescent="0.3">
      <c r="A289" s="46"/>
      <c r="B289" s="17"/>
      <c r="C289" s="17" t="e">
        <f>VLOOKUP(B289,'Members Data'!$A$3:$F$365,2,FALSE)</f>
        <v>#N/A</v>
      </c>
      <c r="D289" s="17" t="e">
        <f>VLOOKUP(B289,'Members Data'!$A$3:$F$365,3,FALSE)</f>
        <v>#N/A</v>
      </c>
      <c r="E289" s="17" t="e">
        <f>VLOOKUP(B289,'Members Data'!$A$3:$F$365,4,FALSE)</f>
        <v>#N/A</v>
      </c>
      <c r="F289" s="3" t="str">
        <f t="shared" si="4"/>
        <v/>
      </c>
      <c r="G289" s="17"/>
      <c r="H289" s="17"/>
      <c r="I289" s="17"/>
      <c r="J289" s="17"/>
      <c r="K289" s="17"/>
      <c r="L289" s="17"/>
    </row>
    <row r="290" spans="1:12" x14ac:dyDescent="0.3">
      <c r="F290" s="3" t="str">
        <f t="shared" si="4"/>
        <v/>
      </c>
    </row>
    <row r="291" spans="1:12" x14ac:dyDescent="0.3">
      <c r="A291" s="46" t="s">
        <v>67</v>
      </c>
      <c r="B291" s="17" t="s">
        <v>292</v>
      </c>
      <c r="C291" s="17" t="str">
        <f>VLOOKUP(B291,'Members Data'!$A$3:$F$365,2,FALSE)</f>
        <v>Lisa Godfrey</v>
      </c>
      <c r="D291" s="17">
        <f>VLOOKUP(B291,'Members Data'!$A$3:$F$365,3,FALSE)</f>
        <v>58</v>
      </c>
      <c r="E291" s="17" t="str">
        <f>VLOOKUP(B291,'Members Data'!$A$3:$F$365,4,FALSE)</f>
        <v>Forrests Classic Daquiri</v>
      </c>
      <c r="F291" s="3" t="str">
        <f t="shared" si="4"/>
        <v>S</v>
      </c>
      <c r="G291" s="17">
        <v>7</v>
      </c>
      <c r="H291" s="17">
        <v>7</v>
      </c>
      <c r="I291" s="17">
        <v>7</v>
      </c>
      <c r="J291" s="17">
        <v>6</v>
      </c>
      <c r="K291" s="17">
        <v>12</v>
      </c>
      <c r="L291" s="17"/>
    </row>
    <row r="292" spans="1:12" x14ac:dyDescent="0.3">
      <c r="A292" s="46"/>
      <c r="B292" s="17" t="s">
        <v>244</v>
      </c>
      <c r="C292" s="17" t="s">
        <v>241</v>
      </c>
      <c r="D292" s="17">
        <f>VLOOKUP(B292,'Members Data'!$A$3:$F$365,3,FALSE)</f>
        <v>43</v>
      </c>
      <c r="E292" s="17" t="str">
        <f>VLOOKUP(B292,'Members Data'!$A$3:$F$365,4,FALSE)</f>
        <v>Lune of Over Langshaw</v>
      </c>
      <c r="F292" s="3" t="str">
        <f t="shared" si="4"/>
        <v>S</v>
      </c>
      <c r="G292" s="17">
        <v>6</v>
      </c>
      <c r="H292" s="17"/>
      <c r="I292" s="17"/>
      <c r="J292" s="17"/>
      <c r="K292" s="17"/>
      <c r="L292" s="17"/>
    </row>
    <row r="293" spans="1:12" x14ac:dyDescent="0.3">
      <c r="A293" s="46"/>
      <c r="B293" s="17" t="s">
        <v>565</v>
      </c>
      <c r="C293" s="17" t="str">
        <f>VLOOKUP(B293,'Members Data'!$A$3:$F$365,2,FALSE)</f>
        <v xml:space="preserve">Neve Eliott </v>
      </c>
      <c r="D293" s="17">
        <f>VLOOKUP(B293,'Members Data'!$A$3:$F$365,3,FALSE)</f>
        <v>73</v>
      </c>
      <c r="E293" s="17" t="str">
        <f>VLOOKUP(B293,'Members Data'!$A$3:$F$365,4,FALSE)</f>
        <v>Romeo</v>
      </c>
      <c r="F293" s="3" t="str">
        <f t="shared" si="4"/>
        <v>J</v>
      </c>
      <c r="G293" s="17">
        <v>5</v>
      </c>
      <c r="H293" s="17">
        <v>3</v>
      </c>
      <c r="I293" s="17">
        <v>5</v>
      </c>
      <c r="J293" s="17"/>
      <c r="K293" s="17"/>
      <c r="L293" s="17"/>
    </row>
    <row r="294" spans="1:12" x14ac:dyDescent="0.3">
      <c r="A294" s="46"/>
      <c r="B294" s="17" t="s">
        <v>368</v>
      </c>
      <c r="C294" s="17" t="str">
        <f>VLOOKUP(B294,'Members Data'!$A$3:$F$365,2,FALSE)</f>
        <v>Amy-Kate Ward</v>
      </c>
      <c r="D294" s="17">
        <f>VLOOKUP(B294,'Members Data'!$A$3:$F$365,3,FALSE)</f>
        <v>81</v>
      </c>
      <c r="E294" s="17" t="str">
        <f>VLOOKUP(B294,'Members Data'!$A$3:$F$365,4,FALSE)</f>
        <v xml:space="preserve">Ragar Sunny Boy </v>
      </c>
      <c r="F294" s="3" t="str">
        <f t="shared" si="4"/>
        <v>S</v>
      </c>
      <c r="G294" s="17">
        <v>3</v>
      </c>
      <c r="H294" s="37"/>
      <c r="I294" s="17"/>
      <c r="J294" s="17"/>
      <c r="K294" s="17"/>
      <c r="L294" s="17"/>
    </row>
    <row r="295" spans="1:12" x14ac:dyDescent="0.3">
      <c r="A295" s="46"/>
      <c r="B295" s="17" t="s">
        <v>653</v>
      </c>
      <c r="C295" s="17" t="str">
        <f>VLOOKUP(B295,'Members Data'!$A$3:$F$365,2,FALSE)</f>
        <v>Hannah Brown</v>
      </c>
      <c r="D295" s="17">
        <f>VLOOKUP(B295,'Members Data'!$A$3:$F$365,3,FALSE)</f>
        <v>136</v>
      </c>
      <c r="E295" s="17" t="str">
        <f>VLOOKUP(B295,'Members Data'!$A$3:$F$365,4,FALSE)</f>
        <v>Derventio Ares</v>
      </c>
      <c r="F295" s="3" t="str">
        <f t="shared" si="4"/>
        <v>s</v>
      </c>
      <c r="G295" s="17"/>
      <c r="H295" s="17">
        <v>6</v>
      </c>
      <c r="I295" s="17"/>
      <c r="J295" s="17"/>
      <c r="K295" s="17"/>
      <c r="L295" s="17"/>
    </row>
    <row r="296" spans="1:12" x14ac:dyDescent="0.3">
      <c r="A296" s="46"/>
      <c r="B296" s="17" t="s">
        <v>652</v>
      </c>
      <c r="C296" s="17" t="str">
        <f>VLOOKUP(B296,'Members Data'!$A$3:$F$365,2,FALSE)</f>
        <v>Dawn Smalley</v>
      </c>
      <c r="D296" s="17">
        <f>VLOOKUP(B296,'Members Data'!$A$3:$F$365,3,FALSE)</f>
        <v>122</v>
      </c>
      <c r="E296" s="17" t="str">
        <f>VLOOKUP(B296,'Members Data'!$A$3:$F$365,4,FALSE)</f>
        <v>Alviloba Banrion Na Heirann</v>
      </c>
      <c r="F296" s="3" t="str">
        <f t="shared" si="4"/>
        <v>s</v>
      </c>
      <c r="G296" s="17"/>
      <c r="H296" s="17">
        <v>4</v>
      </c>
      <c r="I296" s="17"/>
      <c r="J296" s="17"/>
      <c r="K296" s="17"/>
      <c r="L296" s="17"/>
    </row>
    <row r="297" spans="1:12" x14ac:dyDescent="0.3">
      <c r="A297" s="46"/>
      <c r="B297" s="17" t="s">
        <v>615</v>
      </c>
      <c r="C297" s="17" t="str">
        <f>VLOOKUP(B297,'Members Data'!$A$3:$F$365,2,FALSE)</f>
        <v>Jenna Davies</v>
      </c>
      <c r="D297" s="17">
        <f>VLOOKUP(B297,'Members Data'!$A$3:$F$365,3,FALSE)</f>
        <v>142</v>
      </c>
      <c r="E297" s="17" t="str">
        <f>VLOOKUP(B297,'Members Data'!$A$3:$F$365,4,FALSE)</f>
        <v>Broadstones Larkin Around</v>
      </c>
      <c r="F297" s="3" t="str">
        <f t="shared" si="4"/>
        <v>S</v>
      </c>
      <c r="G297" s="17"/>
      <c r="H297" s="17"/>
      <c r="I297" s="17">
        <v>4</v>
      </c>
      <c r="J297" s="17"/>
      <c r="K297" s="17"/>
      <c r="L297" s="17"/>
    </row>
    <row r="298" spans="1:12" x14ac:dyDescent="0.3">
      <c r="A298" s="46"/>
      <c r="B298" s="17" t="s">
        <v>412</v>
      </c>
      <c r="C298" s="17" t="str">
        <f>VLOOKUP(B298,'Members Data'!$A$3:$F$365,2,FALSE)</f>
        <v>Stephanie Johnson</v>
      </c>
      <c r="D298" s="17">
        <f>VLOOKUP(B298,'Members Data'!$A$3:$F$365,3,FALSE)</f>
        <v>91</v>
      </c>
      <c r="E298" s="17" t="str">
        <f>VLOOKUP(B298,'Members Data'!$A$3:$F$365,4,FALSE)</f>
        <v>Azalea Black Sambuca</v>
      </c>
      <c r="F298" s="3" t="str">
        <f t="shared" si="4"/>
        <v>S</v>
      </c>
      <c r="G298" s="17"/>
      <c r="H298" s="17"/>
      <c r="I298" s="17">
        <v>3</v>
      </c>
      <c r="J298" s="17"/>
      <c r="K298" s="17">
        <v>10</v>
      </c>
      <c r="L298" s="17"/>
    </row>
    <row r="299" spans="1:12" x14ac:dyDescent="0.3">
      <c r="A299" s="46"/>
      <c r="B299" s="17" t="s">
        <v>744</v>
      </c>
      <c r="C299" s="17" t="e">
        <f>VLOOKUP(B299,'Members Data'!$A$3:$F$365,2,FALSE)</f>
        <v>#N/A</v>
      </c>
      <c r="D299" s="17" t="e">
        <f>VLOOKUP(B299,'Members Data'!$A$3:$F$365,3,FALSE)</f>
        <v>#N/A</v>
      </c>
      <c r="E299" s="17" t="e">
        <f>VLOOKUP(B299,'Members Data'!$A$3:$F$365,4,FALSE)</f>
        <v>#N/A</v>
      </c>
      <c r="F299" s="3" t="str">
        <f t="shared" si="4"/>
        <v>S</v>
      </c>
      <c r="G299" s="17"/>
      <c r="H299" s="17"/>
      <c r="I299" s="17"/>
      <c r="J299" s="17"/>
      <c r="K299" s="17">
        <v>14</v>
      </c>
      <c r="L299" s="17"/>
    </row>
    <row r="300" spans="1:12" x14ac:dyDescent="0.3">
      <c r="A300" s="46"/>
      <c r="B300" s="17"/>
      <c r="C300" s="17" t="e">
        <f>VLOOKUP(B300,'Members Data'!$A$3:$F$365,2,FALSE)</f>
        <v>#N/A</v>
      </c>
      <c r="D300" s="17" t="e">
        <f>VLOOKUP(B300,'Members Data'!$A$3:$F$365,3,FALSE)</f>
        <v>#N/A</v>
      </c>
      <c r="E300" s="17" t="e">
        <f>VLOOKUP(B300,'Members Data'!$A$3:$F$365,4,FALSE)</f>
        <v>#N/A</v>
      </c>
      <c r="F300" s="3" t="str">
        <f t="shared" si="4"/>
        <v/>
      </c>
      <c r="G300" s="17"/>
      <c r="H300" s="17"/>
      <c r="I300" s="17"/>
      <c r="J300" s="17"/>
      <c r="K300" s="17"/>
      <c r="L300" s="17"/>
    </row>
    <row r="301" spans="1:12" x14ac:dyDescent="0.3">
      <c r="A301" s="46"/>
      <c r="B301" s="17"/>
      <c r="C301" s="17" t="e">
        <f>VLOOKUP(B301,'Members Data'!$A$3:$F$365,2,FALSE)</f>
        <v>#N/A</v>
      </c>
      <c r="D301" s="17" t="e">
        <f>VLOOKUP(B301,'Members Data'!$A$3:$F$365,3,FALSE)</f>
        <v>#N/A</v>
      </c>
      <c r="E301" s="17" t="e">
        <f>VLOOKUP(B301,'Members Data'!$A$3:$F$365,4,FALSE)</f>
        <v>#N/A</v>
      </c>
      <c r="F301" s="3" t="str">
        <f t="shared" si="4"/>
        <v/>
      </c>
      <c r="G301" s="17"/>
      <c r="H301" s="17"/>
      <c r="I301" s="17"/>
      <c r="J301" s="17"/>
      <c r="K301" s="17"/>
      <c r="L301" s="17"/>
    </row>
    <row r="302" spans="1:12" x14ac:dyDescent="0.3">
      <c r="A302" s="46"/>
      <c r="B302" s="17"/>
      <c r="C302" s="17" t="e">
        <f>VLOOKUP(B302,'Members Data'!$A$3:$F$365,2,FALSE)</f>
        <v>#N/A</v>
      </c>
      <c r="D302" s="17" t="e">
        <f>VLOOKUP(B302,'Members Data'!$A$3:$F$365,3,FALSE)</f>
        <v>#N/A</v>
      </c>
      <c r="E302" s="17" t="e">
        <f>VLOOKUP(B302,'Members Data'!$A$3:$F$365,4,FALSE)</f>
        <v>#N/A</v>
      </c>
      <c r="F302" s="3" t="str">
        <f t="shared" si="4"/>
        <v/>
      </c>
      <c r="G302" s="17"/>
      <c r="H302" s="17"/>
      <c r="I302" s="17"/>
      <c r="J302" s="17"/>
      <c r="K302" s="17"/>
      <c r="L302" s="17"/>
    </row>
    <row r="303" spans="1:12" x14ac:dyDescent="0.3">
      <c r="A303" s="46"/>
      <c r="B303" s="17"/>
      <c r="C303" s="17" t="e">
        <f>VLOOKUP(B303,'Members Data'!$A$3:$F$365,2,FALSE)</f>
        <v>#N/A</v>
      </c>
      <c r="D303" s="17" t="e">
        <f>VLOOKUP(B303,'Members Data'!$A$3:$F$365,3,FALSE)</f>
        <v>#N/A</v>
      </c>
      <c r="E303" s="17" t="e">
        <f>VLOOKUP(B303,'Members Data'!$A$3:$F$365,4,FALSE)</f>
        <v>#N/A</v>
      </c>
      <c r="F303" s="3" t="str">
        <f t="shared" si="4"/>
        <v/>
      </c>
      <c r="G303" s="17"/>
      <c r="H303" s="17"/>
      <c r="I303" s="17"/>
      <c r="J303" s="17"/>
      <c r="K303" s="17"/>
      <c r="L303" s="17"/>
    </row>
    <row r="304" spans="1:12" x14ac:dyDescent="0.3">
      <c r="A304" s="46"/>
      <c r="B304" s="17"/>
      <c r="C304" s="17" t="e">
        <f>VLOOKUP(B304,'Members Data'!$A$3:$F$365,2,FALSE)</f>
        <v>#N/A</v>
      </c>
      <c r="D304" s="17" t="e">
        <f>VLOOKUP(B304,'Members Data'!$A$3:$F$365,3,FALSE)</f>
        <v>#N/A</v>
      </c>
      <c r="E304" s="17" t="e">
        <f>VLOOKUP(B304,'Members Data'!$A$3:$F$365,4,FALSE)</f>
        <v>#N/A</v>
      </c>
      <c r="F304" s="3" t="str">
        <f t="shared" si="4"/>
        <v/>
      </c>
      <c r="G304" s="17"/>
      <c r="H304" s="17"/>
      <c r="I304" s="17"/>
      <c r="J304" s="17"/>
      <c r="K304" s="17"/>
      <c r="L304" s="17"/>
    </row>
    <row r="305" spans="1:12" x14ac:dyDescent="0.3">
      <c r="A305" s="46"/>
      <c r="B305" s="17"/>
      <c r="C305" s="17" t="e">
        <f>VLOOKUP(B305,'Members Data'!$A$3:$F$365,2,FALSE)</f>
        <v>#N/A</v>
      </c>
      <c r="D305" s="17" t="e">
        <f>VLOOKUP(B305,'Members Data'!$A$3:$F$365,3,FALSE)</f>
        <v>#N/A</v>
      </c>
      <c r="E305" s="17" t="e">
        <f>VLOOKUP(B305,'Members Data'!$A$3:$F$365,4,FALSE)</f>
        <v>#N/A</v>
      </c>
      <c r="F305" s="3" t="str">
        <f t="shared" si="4"/>
        <v/>
      </c>
      <c r="G305" s="17"/>
      <c r="H305" s="17"/>
      <c r="I305" s="17"/>
      <c r="J305" s="17"/>
      <c r="K305" s="17"/>
      <c r="L305" s="17"/>
    </row>
    <row r="306" spans="1:12" x14ac:dyDescent="0.3">
      <c r="A306" s="46"/>
      <c r="B306" s="17"/>
      <c r="C306" s="17" t="e">
        <f>VLOOKUP(B306,'Members Data'!$A$3:$F$365,2,FALSE)</f>
        <v>#N/A</v>
      </c>
      <c r="D306" s="17" t="e">
        <f>VLOOKUP(B306,'Members Data'!$A$3:$F$365,3,FALSE)</f>
        <v>#N/A</v>
      </c>
      <c r="E306" s="17" t="e">
        <f>VLOOKUP(B306,'Members Data'!$A$3:$F$365,4,FALSE)</f>
        <v>#N/A</v>
      </c>
      <c r="F306" s="3" t="str">
        <f t="shared" si="4"/>
        <v/>
      </c>
      <c r="G306" s="17"/>
      <c r="H306" s="17"/>
      <c r="I306" s="17"/>
      <c r="J306" s="17"/>
      <c r="K306" s="17"/>
      <c r="L306" s="17"/>
    </row>
    <row r="307" spans="1:12" x14ac:dyDescent="0.3">
      <c r="A307" s="46"/>
      <c r="B307" s="17"/>
      <c r="C307" s="17" t="e">
        <f>VLOOKUP(B307,'Members Data'!$A$3:$F$365,2,FALSE)</f>
        <v>#N/A</v>
      </c>
      <c r="D307" s="17" t="e">
        <f>VLOOKUP(B307,'Members Data'!$A$3:$F$365,3,FALSE)</f>
        <v>#N/A</v>
      </c>
      <c r="E307" s="17" t="e">
        <f>VLOOKUP(B307,'Members Data'!$A$3:$F$365,4,FALSE)</f>
        <v>#N/A</v>
      </c>
      <c r="F307" s="3" t="str">
        <f t="shared" si="4"/>
        <v/>
      </c>
      <c r="G307" s="17"/>
      <c r="H307" s="17"/>
      <c r="I307" s="17"/>
      <c r="J307" s="17"/>
      <c r="K307" s="17"/>
      <c r="L307" s="17"/>
    </row>
    <row r="308" spans="1:12" x14ac:dyDescent="0.3">
      <c r="A308" s="46"/>
      <c r="B308" s="17"/>
      <c r="C308" s="17" t="e">
        <f>VLOOKUP(B308,'Members Data'!$A$3:$F$365,2,FALSE)</f>
        <v>#N/A</v>
      </c>
      <c r="D308" s="17" t="e">
        <f>VLOOKUP(B308,'Members Data'!$A$3:$F$365,3,FALSE)</f>
        <v>#N/A</v>
      </c>
      <c r="E308" s="17" t="e">
        <f>VLOOKUP(B308,'Members Data'!$A$3:$F$365,4,FALSE)</f>
        <v>#N/A</v>
      </c>
      <c r="F308" s="3" t="str">
        <f t="shared" si="4"/>
        <v/>
      </c>
      <c r="G308" s="17"/>
      <c r="H308" s="17"/>
      <c r="I308" s="17"/>
      <c r="J308" s="17"/>
      <c r="K308" s="17"/>
      <c r="L308" s="17"/>
    </row>
    <row r="309" spans="1:12" x14ac:dyDescent="0.3">
      <c r="A309" s="46"/>
      <c r="B309" s="17"/>
      <c r="C309" s="17" t="e">
        <f>VLOOKUP(B309,'Members Data'!$A$3:$F$365,2,FALSE)</f>
        <v>#N/A</v>
      </c>
      <c r="D309" s="17" t="e">
        <f>VLOOKUP(B309,'Members Data'!$A$3:$F$365,3,FALSE)</f>
        <v>#N/A</v>
      </c>
      <c r="E309" s="17" t="e">
        <f>VLOOKUP(B309,'Members Data'!$A$3:$F$365,4,FALSE)</f>
        <v>#N/A</v>
      </c>
      <c r="F309" s="3" t="str">
        <f t="shared" si="4"/>
        <v/>
      </c>
      <c r="G309" s="17"/>
      <c r="H309" s="17"/>
      <c r="I309" s="17"/>
      <c r="J309" s="17"/>
      <c r="K309" s="17"/>
      <c r="L309" s="17"/>
    </row>
    <row r="310" spans="1:12" x14ac:dyDescent="0.3">
      <c r="A310" s="46"/>
      <c r="B310" s="17"/>
      <c r="C310" s="17" t="e">
        <f>VLOOKUP(B310,'Members Data'!$A$3:$F$365,2,FALSE)</f>
        <v>#N/A</v>
      </c>
      <c r="D310" s="17" t="e">
        <f>VLOOKUP(B310,'Members Data'!$A$3:$F$365,3,FALSE)</f>
        <v>#N/A</v>
      </c>
      <c r="E310" s="17" t="e">
        <f>VLOOKUP(B310,'Members Data'!$A$3:$F$365,4,FALSE)</f>
        <v>#N/A</v>
      </c>
      <c r="F310" s="3" t="str">
        <f t="shared" si="4"/>
        <v/>
      </c>
      <c r="G310" s="17"/>
      <c r="H310" s="17"/>
      <c r="I310" s="17"/>
      <c r="J310" s="17"/>
      <c r="K310" s="17"/>
      <c r="L310" s="17"/>
    </row>
    <row r="311" spans="1:12" x14ac:dyDescent="0.3">
      <c r="A311" s="46"/>
      <c r="B311" s="17"/>
      <c r="C311" s="17" t="e">
        <f>VLOOKUP(B311,'Members Data'!$A$3:$F$365,2,FALSE)</f>
        <v>#N/A</v>
      </c>
      <c r="D311" s="17" t="e">
        <f>VLOOKUP(B311,'Members Data'!$A$3:$F$365,3,FALSE)</f>
        <v>#N/A</v>
      </c>
      <c r="E311" s="17" t="e">
        <f>VLOOKUP(B311,'Members Data'!$A$3:$F$365,4,FALSE)</f>
        <v>#N/A</v>
      </c>
      <c r="F311" s="3" t="str">
        <f t="shared" si="4"/>
        <v/>
      </c>
      <c r="G311" s="17"/>
      <c r="H311" s="17"/>
      <c r="I311" s="17"/>
      <c r="J311" s="17"/>
      <c r="K311" s="17"/>
      <c r="L311" s="17"/>
    </row>
    <row r="312" spans="1:12" x14ac:dyDescent="0.3">
      <c r="F312" s="3" t="str">
        <f t="shared" si="4"/>
        <v/>
      </c>
    </row>
    <row r="313" spans="1:12" x14ac:dyDescent="0.3">
      <c r="A313" s="46" t="s">
        <v>68</v>
      </c>
      <c r="B313" s="17" t="s">
        <v>341</v>
      </c>
      <c r="C313" s="17" t="str">
        <f>VLOOKUP(B313,'Members Data'!$A$3:$F$365,2,FALSE)</f>
        <v>Arabella-Peach Dean</v>
      </c>
      <c r="D313" s="17">
        <f>VLOOKUP(B313,'Members Data'!$A$3:$F$365,3,FALSE)</f>
        <v>72</v>
      </c>
      <c r="E313" s="17" t="str">
        <f>VLOOKUP(B313,'Members Data'!$A$3:$F$365,4,FALSE)</f>
        <v>Cwmbrook Jackson</v>
      </c>
      <c r="F313" s="3" t="str">
        <f t="shared" si="4"/>
        <v>J</v>
      </c>
      <c r="G313" s="17">
        <v>6</v>
      </c>
      <c r="H313" s="17">
        <v>4</v>
      </c>
      <c r="I313" s="17"/>
      <c r="J313" s="17"/>
      <c r="K313" s="17"/>
      <c r="L313" s="17"/>
    </row>
    <row r="314" spans="1:12" x14ac:dyDescent="0.3">
      <c r="A314" s="46"/>
      <c r="B314" s="17" t="s">
        <v>162</v>
      </c>
      <c r="C314" s="17" t="str">
        <f>VLOOKUP(B314,'Members Data'!$A$3:$F$365,2,FALSE)</f>
        <v>Frankie Briers</v>
      </c>
      <c r="D314" s="17">
        <f>VLOOKUP(B314,'Members Data'!$A$3:$F$365,3,FALSE)</f>
        <v>20</v>
      </c>
      <c r="E314" s="17" t="str">
        <f>VLOOKUP(B314,'Members Data'!$A$3:$F$365,4,FALSE)</f>
        <v>Hilin Hynod</v>
      </c>
      <c r="F314" s="3" t="str">
        <f t="shared" si="4"/>
        <v>J</v>
      </c>
      <c r="G314" s="17">
        <v>5</v>
      </c>
      <c r="H314" s="17">
        <v>7</v>
      </c>
      <c r="I314" s="17">
        <v>4</v>
      </c>
      <c r="J314" s="17">
        <v>7</v>
      </c>
      <c r="K314" s="17"/>
      <c r="L314" s="17"/>
    </row>
    <row r="315" spans="1:12" x14ac:dyDescent="0.3">
      <c r="A315" s="46"/>
      <c r="B315" s="17" t="s">
        <v>478</v>
      </c>
      <c r="C315" s="17" t="str">
        <f>VLOOKUP(B315,'Members Data'!$A$3:$F$365,2,FALSE)</f>
        <v>Tilly White</v>
      </c>
      <c r="D315" s="17">
        <f>VLOOKUP(B315,'Members Data'!$A$3:$F$365,3,FALSE)</f>
        <v>110</v>
      </c>
      <c r="E315" s="17" t="str">
        <f>VLOOKUP(B315,'Members Data'!$A$3:$F$365,4,FALSE)</f>
        <v>Bassett little miss moonstone</v>
      </c>
      <c r="F315" s="3" t="str">
        <f t="shared" si="4"/>
        <v>J</v>
      </c>
      <c r="G315" s="17">
        <v>4</v>
      </c>
      <c r="H315" s="17"/>
      <c r="I315" s="17"/>
      <c r="J315" s="17"/>
      <c r="K315" s="17"/>
      <c r="L315" s="17"/>
    </row>
    <row r="316" spans="1:12" x14ac:dyDescent="0.3">
      <c r="A316" s="46"/>
      <c r="B316" s="17" t="s">
        <v>391</v>
      </c>
      <c r="C316" s="17" t="str">
        <f>VLOOKUP(B316,'Members Data'!$A$3:$F$365,2,FALSE)</f>
        <v>Ella-Mae Stancliffe</v>
      </c>
      <c r="D316" s="17">
        <f>VLOOKUP(B316,'Members Data'!$A$3:$F$365,3,FALSE)</f>
        <v>86</v>
      </c>
      <c r="E316" s="17" t="str">
        <f>VLOOKUP(B316,'Members Data'!$A$3:$F$365,4,FALSE)</f>
        <v>Castellceri Lyn</v>
      </c>
      <c r="F316" s="3" t="str">
        <f t="shared" si="4"/>
        <v>J</v>
      </c>
      <c r="G316" s="17">
        <v>3</v>
      </c>
      <c r="H316" s="17"/>
      <c r="I316" s="17"/>
      <c r="J316" s="17"/>
      <c r="K316" s="17"/>
      <c r="L316" s="17"/>
    </row>
    <row r="317" spans="1:12" x14ac:dyDescent="0.3">
      <c r="A317" s="46"/>
      <c r="B317" s="17" t="s">
        <v>310</v>
      </c>
      <c r="C317" s="17" t="str">
        <f>VLOOKUP(B317,'Members Data'!$A$3:$F$365,2,FALSE)</f>
        <v>Dani Phillips</v>
      </c>
      <c r="D317" s="17">
        <f>VLOOKUP(B317,'Members Data'!$A$3:$F$365,3,FALSE)</f>
        <v>63</v>
      </c>
      <c r="E317" s="17" t="str">
        <f>VLOOKUP(B317,'Members Data'!$A$3:$F$365,4,FALSE)</f>
        <v>Forrest Rocky Road</v>
      </c>
      <c r="F317" s="3" t="str">
        <f t="shared" si="4"/>
        <v>J</v>
      </c>
      <c r="G317" s="17">
        <v>2</v>
      </c>
      <c r="H317" s="17">
        <v>1</v>
      </c>
      <c r="I317" s="17"/>
      <c r="J317" s="17">
        <v>2</v>
      </c>
      <c r="K317" s="17">
        <v>10</v>
      </c>
      <c r="L317" s="17"/>
    </row>
    <row r="318" spans="1:12" x14ac:dyDescent="0.3">
      <c r="A318" s="46"/>
      <c r="B318" s="17" t="s">
        <v>305</v>
      </c>
      <c r="C318" s="17" t="str">
        <f>VLOOKUP(B318,'Members Data'!$A$3:$F$365,2,FALSE)</f>
        <v>Lizzie Howard</v>
      </c>
      <c r="D318" s="17">
        <f>VLOOKUP(B318,'Members Data'!$A$3:$F$365,3,FALSE)</f>
        <v>61</v>
      </c>
      <c r="E318" s="17" t="str">
        <f>VLOOKUP(B318,'Members Data'!$A$3:$F$365,4,FALSE)</f>
        <v>Tibon Tequila Sunrise</v>
      </c>
      <c r="F318" s="3" t="str">
        <f t="shared" si="4"/>
        <v>J</v>
      </c>
      <c r="G318" s="17">
        <v>1</v>
      </c>
      <c r="H318" s="17"/>
      <c r="I318" s="17">
        <v>3</v>
      </c>
      <c r="J318" s="17">
        <v>1</v>
      </c>
      <c r="K318" s="17"/>
      <c r="L318" s="17"/>
    </row>
    <row r="319" spans="1:12" x14ac:dyDescent="0.3">
      <c r="A319" s="46"/>
      <c r="B319" s="17" t="s">
        <v>152</v>
      </c>
      <c r="C319" s="17" t="str">
        <f>VLOOKUP(B319,'Members Data'!$A$3:$F$365,2,FALSE)</f>
        <v>Harriett Brice-Burns</v>
      </c>
      <c r="D319" s="17">
        <f>VLOOKUP(B319,'Members Data'!$A$3:$F$365,3,FALSE)</f>
        <v>17</v>
      </c>
      <c r="E319" s="17" t="str">
        <f>VLOOKUP(B319,'Members Data'!$A$3:$F$365,4,FALSE)</f>
        <v>Parkbourne Fantasia</v>
      </c>
      <c r="F319" s="3" t="str">
        <f t="shared" si="4"/>
        <v>J</v>
      </c>
      <c r="G319" s="17">
        <v>1</v>
      </c>
      <c r="H319" s="17">
        <v>3</v>
      </c>
      <c r="I319" s="17">
        <v>6</v>
      </c>
      <c r="J319" s="17">
        <v>3</v>
      </c>
      <c r="K319" s="17">
        <v>14</v>
      </c>
      <c r="L319" s="17"/>
    </row>
    <row r="320" spans="1:12" x14ac:dyDescent="0.3">
      <c r="A320" s="46"/>
      <c r="B320" s="17" t="s">
        <v>216</v>
      </c>
      <c r="C320" s="17" t="str">
        <f>VLOOKUP(B320,'Members Data'!$A$3:$F$365,2,FALSE)</f>
        <v>Rosa Mitchell</v>
      </c>
      <c r="D320" s="17">
        <f>VLOOKUP(B320,'Members Data'!$A$3:$F$365,3,FALSE)</f>
        <v>35</v>
      </c>
      <c r="E320" s="17" t="str">
        <f>VLOOKUP(B320,'Members Data'!$A$3:$F$365,4,FALSE)</f>
        <v>Spirit</v>
      </c>
      <c r="F320" s="3" t="str">
        <f t="shared" si="4"/>
        <v>J</v>
      </c>
      <c r="G320" s="17">
        <v>1</v>
      </c>
      <c r="H320" s="17"/>
      <c r="I320" s="17"/>
      <c r="J320" s="17"/>
      <c r="K320" s="17"/>
      <c r="L320" s="17"/>
    </row>
    <row r="321" spans="1:12" x14ac:dyDescent="0.3">
      <c r="A321" s="46"/>
      <c r="B321" s="17" t="s">
        <v>417</v>
      </c>
      <c r="C321" s="17" t="str">
        <f>VLOOKUP(B321,'Members Data'!$A$3:$F$365,2,FALSE)</f>
        <v>Bella Melling</v>
      </c>
      <c r="D321" s="17">
        <f>VLOOKUP(B321,'Members Data'!$A$3:$F$365,3,FALSE)</f>
        <v>93</v>
      </c>
      <c r="E321" s="17" t="str">
        <f>VLOOKUP(B321,'Members Data'!$A$3:$F$365,4,FALSE)</f>
        <v>Telynau Coppelia</v>
      </c>
      <c r="F321" s="3" t="str">
        <f t="shared" si="4"/>
        <v>J</v>
      </c>
      <c r="G321" s="17">
        <v>1</v>
      </c>
      <c r="H321" s="17"/>
      <c r="I321" s="17"/>
      <c r="J321" s="17"/>
      <c r="K321" s="17"/>
      <c r="L321" s="17"/>
    </row>
    <row r="322" spans="1:12" x14ac:dyDescent="0.3">
      <c r="A322" s="46"/>
      <c r="B322" s="17" t="s">
        <v>251</v>
      </c>
      <c r="C322" s="17" t="str">
        <f>VLOOKUP(B322,'Members Data'!$A$3:$F$365,2,FALSE)</f>
        <v>Isabelle Cartmel</v>
      </c>
      <c r="D322" s="17">
        <f>VLOOKUP(B322,'Members Data'!$A$3:$F$365,3,FALSE)</f>
        <v>29</v>
      </c>
      <c r="E322" s="17" t="str">
        <f>VLOOKUP(B322,'Members Data'!$A$3:$F$365,4,FALSE)</f>
        <v>Woody</v>
      </c>
      <c r="F322" s="3" t="str">
        <f t="shared" si="4"/>
        <v>J</v>
      </c>
      <c r="G322" s="17">
        <v>1</v>
      </c>
      <c r="H322" s="17"/>
      <c r="I322" s="17"/>
      <c r="J322" s="17"/>
      <c r="K322" s="17"/>
      <c r="L322" s="17"/>
    </row>
    <row r="323" spans="1:12" x14ac:dyDescent="0.3">
      <c r="A323" s="46"/>
      <c r="B323" s="17" t="s">
        <v>295</v>
      </c>
      <c r="C323" s="17" t="str">
        <f>VLOOKUP(B323,'Members Data'!$A$3:$F$365,2,FALSE)</f>
        <v>Lacey Haworth</v>
      </c>
      <c r="D323" s="17">
        <f>VLOOKUP(B323,'Members Data'!$A$3:$F$365,3,FALSE)</f>
        <v>59</v>
      </c>
      <c r="E323" s="17" t="str">
        <f>VLOOKUP(B323,'Members Data'!$A$3:$F$365,4,FALSE)</f>
        <v>Jula Golden Halfpenny</v>
      </c>
      <c r="F323" s="3" t="str">
        <f t="shared" si="4"/>
        <v>J</v>
      </c>
      <c r="G323" s="17"/>
      <c r="H323" s="17">
        <v>5</v>
      </c>
      <c r="I323" s="17">
        <v>7</v>
      </c>
      <c r="J323" s="17">
        <v>5</v>
      </c>
      <c r="K323" s="17">
        <v>12</v>
      </c>
      <c r="L323" s="17"/>
    </row>
    <row r="324" spans="1:12" x14ac:dyDescent="0.3">
      <c r="A324" s="46"/>
      <c r="B324" s="17" t="s">
        <v>164</v>
      </c>
      <c r="C324" s="17" t="str">
        <f>VLOOKUP(B324,'Members Data'!$A$3:$F$365,2,FALSE)</f>
        <v>Remi Hawkins</v>
      </c>
      <c r="D324" s="17">
        <f>VLOOKUP(B324,'Members Data'!$A$3:$F$365,3,FALSE)</f>
        <v>20</v>
      </c>
      <c r="E324" s="17" t="str">
        <f>VLOOKUP(B324,'Members Data'!$A$3:$F$365,4,FALSE)</f>
        <v>Spirit</v>
      </c>
      <c r="F324" s="3" t="str">
        <f t="shared" ref="F324:F388" si="5">IF((LEFT(B324,1)="I"),"J",LEFT(B324,1))</f>
        <v>J</v>
      </c>
      <c r="G324" s="17"/>
      <c r="H324" s="17">
        <v>2</v>
      </c>
      <c r="I324" s="17"/>
      <c r="J324" s="17"/>
      <c r="K324" s="17"/>
      <c r="L324" s="17"/>
    </row>
    <row r="325" spans="1:12" x14ac:dyDescent="0.3">
      <c r="A325" s="46"/>
      <c r="B325" s="17" t="s">
        <v>644</v>
      </c>
      <c r="C325" s="17" t="str">
        <f>VLOOKUP(B325,'Members Data'!$A$3:$F$365,2,FALSE)</f>
        <v>Lizzie Howard</v>
      </c>
      <c r="D325" s="17">
        <f>VLOOKUP(B325,'Members Data'!$A$3:$F$365,3,FALSE)</f>
        <v>61</v>
      </c>
      <c r="E325" s="17" t="str">
        <f>VLOOKUP(B325,'Members Data'!$A$3:$F$365,4,FALSE)</f>
        <v>Elswood Contessa</v>
      </c>
      <c r="F325" s="3" t="str">
        <f t="shared" si="5"/>
        <v>J</v>
      </c>
      <c r="G325" s="17"/>
      <c r="H325" s="17">
        <v>1</v>
      </c>
      <c r="I325" s="17"/>
      <c r="J325" s="17"/>
      <c r="K325" s="17"/>
      <c r="L325" s="17"/>
    </row>
    <row r="326" spans="1:12" x14ac:dyDescent="0.3">
      <c r="A326" s="46"/>
      <c r="B326" s="17" t="s">
        <v>674</v>
      </c>
      <c r="C326" s="17" t="str">
        <f>VLOOKUP(B326,'Members Data'!$A$3:$F$365,2,FALSE)</f>
        <v>Emily Atherton</v>
      </c>
      <c r="D326" s="17">
        <f>VLOOKUP(B326,'Members Data'!$A$3:$F$365,3,FALSE)</f>
        <v>152</v>
      </c>
      <c r="E326" s="17" t="str">
        <f>VLOOKUP(B326,'Members Data'!$A$3:$F$365,4,FALSE)</f>
        <v>Florence</v>
      </c>
      <c r="F326" s="3" t="str">
        <f t="shared" si="5"/>
        <v>J</v>
      </c>
      <c r="G326" s="17"/>
      <c r="H326" s="17"/>
      <c r="I326" s="17">
        <v>2</v>
      </c>
      <c r="J326" s="17"/>
      <c r="K326" s="17"/>
      <c r="L326" s="17"/>
    </row>
    <row r="327" spans="1:12" x14ac:dyDescent="0.3">
      <c r="A327" s="46"/>
      <c r="B327" s="17" t="s">
        <v>725</v>
      </c>
      <c r="C327" s="17" t="str">
        <f>VLOOKUP(B327,'Members Data'!$A$3:$F$365,2,FALSE)</f>
        <v>Lottie Owens</v>
      </c>
      <c r="D327" s="17">
        <f>VLOOKUP(B327,'Members Data'!$A$3:$F$365,3,FALSE)</f>
        <v>102</v>
      </c>
      <c r="E327" s="17" t="str">
        <f>VLOOKUP(B327,'Members Data'!$A$3:$F$365,4,FALSE)</f>
        <v>Merribridge Star Appeal</v>
      </c>
      <c r="F327" s="3" t="str">
        <f t="shared" si="5"/>
        <v>j</v>
      </c>
      <c r="G327" s="17"/>
      <c r="H327" s="17"/>
      <c r="I327" s="17"/>
      <c r="J327" s="17">
        <v>6</v>
      </c>
      <c r="K327" s="17"/>
      <c r="L327" s="17"/>
    </row>
    <row r="328" spans="1:12" x14ac:dyDescent="0.3">
      <c r="A328" s="46"/>
      <c r="B328" s="17" t="s">
        <v>726</v>
      </c>
      <c r="C328" s="17" t="str">
        <f>VLOOKUP(B328,'Members Data'!$A$3:$F$365,2,FALSE)</f>
        <v>Penelope Rae Dale</v>
      </c>
      <c r="D328" s="17">
        <f>VLOOKUP(B328,'Members Data'!$A$3:$F$365,3,FALSE)</f>
        <v>97</v>
      </c>
      <c r="E328" s="17" t="str">
        <f>VLOOKUP(B328,'Members Data'!$A$3:$F$365,4,FALSE)</f>
        <v xml:space="preserve">special delivery </v>
      </c>
      <c r="F328" s="3" t="str">
        <f t="shared" si="5"/>
        <v>j</v>
      </c>
      <c r="G328" s="17"/>
      <c r="H328" s="17"/>
      <c r="I328" s="17"/>
      <c r="J328" s="17">
        <v>4</v>
      </c>
      <c r="K328" s="17"/>
      <c r="L328" s="17"/>
    </row>
    <row r="329" spans="1:12" x14ac:dyDescent="0.3">
      <c r="A329" s="46"/>
      <c r="B329" s="17"/>
      <c r="C329" s="17" t="e">
        <f>VLOOKUP(B329,'Members Data'!$A$3:$F$365,2,FALSE)</f>
        <v>#N/A</v>
      </c>
      <c r="D329" s="17" t="e">
        <f>VLOOKUP(B329,'Members Data'!$A$3:$F$365,3,FALSE)</f>
        <v>#N/A</v>
      </c>
      <c r="E329" s="17" t="e">
        <f>VLOOKUP(B329,'Members Data'!$A$3:$F$365,4,FALSE)</f>
        <v>#N/A</v>
      </c>
      <c r="F329" s="3" t="str">
        <f t="shared" si="5"/>
        <v/>
      </c>
      <c r="G329" s="17"/>
      <c r="H329" s="17"/>
      <c r="I329" s="17"/>
      <c r="J329" s="17"/>
      <c r="K329" s="17"/>
      <c r="L329" s="17"/>
    </row>
    <row r="330" spans="1:12" x14ac:dyDescent="0.3">
      <c r="A330" s="46"/>
      <c r="B330" s="17"/>
      <c r="C330" s="17" t="e">
        <f>VLOOKUP(B330,'Members Data'!$A$3:$F$365,2,FALSE)</f>
        <v>#N/A</v>
      </c>
      <c r="D330" s="17" t="e">
        <f>VLOOKUP(B330,'Members Data'!$A$3:$F$365,3,FALSE)</f>
        <v>#N/A</v>
      </c>
      <c r="E330" s="17" t="e">
        <f>VLOOKUP(B330,'Members Data'!$A$3:$F$365,4,FALSE)</f>
        <v>#N/A</v>
      </c>
      <c r="F330" s="3" t="str">
        <f t="shared" si="5"/>
        <v/>
      </c>
      <c r="G330" s="17"/>
      <c r="H330" s="17"/>
      <c r="I330" s="17"/>
      <c r="J330" s="17"/>
      <c r="K330" s="17"/>
      <c r="L330" s="17"/>
    </row>
    <row r="331" spans="1:12" x14ac:dyDescent="0.3">
      <c r="A331" s="46"/>
      <c r="B331" s="17"/>
      <c r="C331" s="17" t="e">
        <f>VLOOKUP(B331,'Members Data'!$A$3:$F$365,2,FALSE)</f>
        <v>#N/A</v>
      </c>
      <c r="D331" s="17" t="e">
        <f>VLOOKUP(B331,'Members Data'!$A$3:$F$365,3,FALSE)</f>
        <v>#N/A</v>
      </c>
      <c r="E331" s="17" t="e">
        <f>VLOOKUP(B331,'Members Data'!$A$3:$F$365,4,FALSE)</f>
        <v>#N/A</v>
      </c>
      <c r="F331" s="3" t="str">
        <f t="shared" si="5"/>
        <v/>
      </c>
      <c r="G331" s="17"/>
      <c r="H331" s="17"/>
      <c r="I331" s="17"/>
      <c r="J331" s="17"/>
      <c r="K331" s="17"/>
      <c r="L331" s="17"/>
    </row>
    <row r="332" spans="1:12" x14ac:dyDescent="0.3">
      <c r="A332" s="46"/>
      <c r="B332" s="17"/>
      <c r="C332" s="17" t="e">
        <f>VLOOKUP(B332,'Members Data'!$A$3:$F$365,2,FALSE)</f>
        <v>#N/A</v>
      </c>
      <c r="D332" s="17" t="e">
        <f>VLOOKUP(B332,'Members Data'!$A$3:$F$365,3,FALSE)</f>
        <v>#N/A</v>
      </c>
      <c r="E332" s="17" t="e">
        <f>VLOOKUP(B332,'Members Data'!$A$3:$F$365,4,FALSE)</f>
        <v>#N/A</v>
      </c>
      <c r="F332" s="3" t="str">
        <f t="shared" si="5"/>
        <v/>
      </c>
      <c r="G332" s="17"/>
      <c r="H332" s="17"/>
      <c r="I332" s="17"/>
      <c r="J332" s="17"/>
      <c r="K332" s="17"/>
      <c r="L332" s="17"/>
    </row>
    <row r="333" spans="1:12" x14ac:dyDescent="0.3">
      <c r="A333" s="46"/>
      <c r="B333" s="17"/>
      <c r="C333" s="17" t="e">
        <f>VLOOKUP(B333,'Members Data'!$A$3:$F$365,2,FALSE)</f>
        <v>#N/A</v>
      </c>
      <c r="D333" s="17" t="e">
        <f>VLOOKUP(B333,'Members Data'!$A$3:$F$365,3,FALSE)</f>
        <v>#N/A</v>
      </c>
      <c r="E333" s="17" t="e">
        <f>VLOOKUP(B333,'Members Data'!$A$3:$F$365,4,FALSE)</f>
        <v>#N/A</v>
      </c>
      <c r="F333" s="3" t="str">
        <f t="shared" si="5"/>
        <v/>
      </c>
      <c r="G333" s="17"/>
      <c r="H333" s="17"/>
      <c r="I333" s="17"/>
      <c r="J333" s="17"/>
      <c r="K333" s="17"/>
      <c r="L333" s="17"/>
    </row>
    <row r="334" spans="1:12" x14ac:dyDescent="0.3">
      <c r="F334" s="3" t="str">
        <f t="shared" si="5"/>
        <v/>
      </c>
    </row>
    <row r="335" spans="1:12" x14ac:dyDescent="0.3">
      <c r="A335" s="46" t="s">
        <v>69</v>
      </c>
      <c r="B335" s="17" t="s">
        <v>119</v>
      </c>
      <c r="C335" s="17" t="str">
        <f>VLOOKUP(B335,'Members Data'!$A$3:$F$365,2,FALSE)</f>
        <v>Jessielea Winston</v>
      </c>
      <c r="D335" s="17">
        <f>VLOOKUP(B335,'Members Data'!$A$3:$F$365,3,FALSE)</f>
        <v>7</v>
      </c>
      <c r="E335" s="17" t="str">
        <f>VLOOKUP(B335,'Members Data'!$A$3:$F$365,4,FALSE)</f>
        <v>Trojan War</v>
      </c>
      <c r="F335" s="3" t="str">
        <f t="shared" si="5"/>
        <v>J</v>
      </c>
      <c r="G335" s="17">
        <v>7</v>
      </c>
      <c r="H335" s="17">
        <v>6</v>
      </c>
      <c r="I335" s="17">
        <v>7</v>
      </c>
      <c r="J335" s="17">
        <v>5</v>
      </c>
      <c r="K335" s="17">
        <v>14</v>
      </c>
      <c r="L335" s="17"/>
    </row>
    <row r="336" spans="1:12" x14ac:dyDescent="0.3">
      <c r="A336" s="46"/>
      <c r="B336" s="17" t="s">
        <v>275</v>
      </c>
      <c r="C336" s="17" t="str">
        <f>VLOOKUP(B336,'Members Data'!$A$3:$F$365,2,FALSE)</f>
        <v>Harper Casey</v>
      </c>
      <c r="D336" s="17">
        <f>VLOOKUP(B336,'Members Data'!$A$3:$F$365,3,FALSE)</f>
        <v>52</v>
      </c>
      <c r="E336" s="17" t="str">
        <f>VLOOKUP(B336,'Members Data'!$A$3:$F$365,4,FALSE)</f>
        <v>Carrhouse Nightowl</v>
      </c>
      <c r="F336" s="3" t="str">
        <f t="shared" si="5"/>
        <v>J</v>
      </c>
      <c r="G336" s="17">
        <v>6</v>
      </c>
      <c r="H336" s="17"/>
      <c r="I336" s="17"/>
      <c r="J336" s="17"/>
      <c r="K336" s="17"/>
      <c r="L336" s="17"/>
    </row>
    <row r="337" spans="1:12" x14ac:dyDescent="0.3">
      <c r="A337" s="46"/>
      <c r="B337" s="17" t="s">
        <v>101</v>
      </c>
      <c r="C337" s="17" t="str">
        <f>VLOOKUP(B337,'Members Data'!$A$3:$F$365,2,FALSE)</f>
        <v>Vienna Beau Bowen-Price</v>
      </c>
      <c r="D337" s="17">
        <f>VLOOKUP(B337,'Members Data'!$A$3:$F$365,3,FALSE)</f>
        <v>2</v>
      </c>
      <c r="E337" s="17" t="str">
        <f>VLOOKUP(B337,'Members Data'!$A$3:$F$365,4,FALSE)</f>
        <v>Manhatton Flower Girl</v>
      </c>
      <c r="F337" s="3" t="str">
        <f t="shared" si="5"/>
        <v>J</v>
      </c>
      <c r="G337" s="17">
        <v>5</v>
      </c>
      <c r="H337" s="17"/>
      <c r="I337" s="17"/>
      <c r="J337" s="17"/>
      <c r="K337" s="17"/>
      <c r="L337" s="17"/>
    </row>
    <row r="338" spans="1:12" x14ac:dyDescent="0.3">
      <c r="A338" s="46"/>
      <c r="B338" s="17" t="s">
        <v>428</v>
      </c>
      <c r="C338" s="17" t="str">
        <f>VLOOKUP(B338,'Members Data'!$A$3:$F$365,2,FALSE)</f>
        <v>Mia Postlethwaite</v>
      </c>
      <c r="D338" s="17">
        <f>VLOOKUP(B338,'Members Data'!$A$3:$F$365,3,FALSE)</f>
        <v>96</v>
      </c>
      <c r="E338" s="17" t="str">
        <f>VLOOKUP(B338,'Members Data'!$A$3:$F$365,4,FALSE)</f>
        <v>Halliwell Golden Romance</v>
      </c>
      <c r="F338" s="3" t="str">
        <f t="shared" si="5"/>
        <v>J</v>
      </c>
      <c r="G338" s="17">
        <v>4</v>
      </c>
      <c r="H338" s="17">
        <v>5</v>
      </c>
      <c r="I338" s="17"/>
      <c r="J338" s="17"/>
      <c r="K338" s="17"/>
      <c r="L338" s="17"/>
    </row>
    <row r="339" spans="1:12" x14ac:dyDescent="0.3">
      <c r="A339" s="46"/>
      <c r="B339" s="17" t="s">
        <v>441</v>
      </c>
      <c r="C339" s="17" t="str">
        <f>VLOOKUP(B339,'Members Data'!$A$3:$F$365,2,FALSE)</f>
        <v>Charlotte Whiteside</v>
      </c>
      <c r="D339" s="17">
        <f>VLOOKUP(B339,'Members Data'!$A$3:$F$365,3,FALSE)</f>
        <v>99</v>
      </c>
      <c r="E339" s="17" t="str">
        <f>VLOOKUP(B339,'Members Data'!$A$3:$F$365,4,FALSE)</f>
        <v>Lucky Charm Lenny</v>
      </c>
      <c r="F339" s="3" t="str">
        <f t="shared" si="5"/>
        <v>J</v>
      </c>
      <c r="G339" s="17">
        <v>3</v>
      </c>
      <c r="H339" s="17">
        <v>7</v>
      </c>
      <c r="I339" s="17">
        <v>6</v>
      </c>
      <c r="J339" s="17">
        <v>4</v>
      </c>
      <c r="K339" s="17">
        <v>8</v>
      </c>
      <c r="L339" s="17"/>
    </row>
    <row r="340" spans="1:12" x14ac:dyDescent="0.3">
      <c r="A340" s="46"/>
      <c r="B340" s="17" t="s">
        <v>394</v>
      </c>
      <c r="C340" s="17" t="str">
        <f>VLOOKUP(B340,'Members Data'!$A$3:$F$365,2,FALSE)</f>
        <v>Jessica Stancliffe</v>
      </c>
      <c r="D340" s="17">
        <f>VLOOKUP(B340,'Members Data'!$A$3:$F$365,3,FALSE)</f>
        <v>87</v>
      </c>
      <c r="E340" s="17" t="str">
        <f>VLOOKUP(B340,'Members Data'!$A$3:$F$365,4,FALSE)</f>
        <v>Cadlanvalley Golden Boy</v>
      </c>
      <c r="F340" s="3" t="str">
        <f t="shared" si="5"/>
        <v>J</v>
      </c>
      <c r="G340" s="17">
        <v>2</v>
      </c>
      <c r="H340" s="17"/>
      <c r="I340" s="17"/>
      <c r="J340" s="17"/>
      <c r="K340" s="17"/>
      <c r="L340" s="17"/>
    </row>
    <row r="341" spans="1:12" x14ac:dyDescent="0.3">
      <c r="A341" s="46"/>
      <c r="B341" s="17" t="s">
        <v>169</v>
      </c>
      <c r="C341" s="17" t="str">
        <f>VLOOKUP(B341,'Members Data'!$A$3:$F$365,2,FALSE)</f>
        <v>Arlia Eastwood</v>
      </c>
      <c r="D341" s="17">
        <f>VLOOKUP(B341,'Members Data'!$A$3:$F$365,3,FALSE)</f>
        <v>22</v>
      </c>
      <c r="E341" s="17" t="str">
        <f>VLOOKUP(B341,'Members Data'!$A$3:$F$365,4,FALSE)</f>
        <v>Cosford Derron</v>
      </c>
      <c r="F341" s="3" t="str">
        <f t="shared" si="5"/>
        <v>J</v>
      </c>
      <c r="G341" s="17">
        <v>1</v>
      </c>
      <c r="H341" s="17"/>
      <c r="I341" s="17"/>
      <c r="J341" s="17">
        <v>7</v>
      </c>
      <c r="K341" s="17">
        <v>12</v>
      </c>
      <c r="L341" s="17"/>
    </row>
    <row r="342" spans="1:12" x14ac:dyDescent="0.3">
      <c r="A342" s="46"/>
      <c r="B342" s="17" t="s">
        <v>446</v>
      </c>
      <c r="C342" s="17" t="str">
        <f>VLOOKUP(B342,'Members Data'!$A$3:$F$365,2,FALSE)</f>
        <v>Isabelle-Rose Waterhouse</v>
      </c>
      <c r="D342" s="17">
        <f>VLOOKUP(B342,'Members Data'!$A$3:$F$365,3,FALSE)</f>
        <v>101</v>
      </c>
      <c r="E342" s="17" t="str">
        <f>VLOOKUP(B342,'Members Data'!$A$3:$F$365,4,FALSE)</f>
        <v>Penech Eos</v>
      </c>
      <c r="F342" s="3" t="str">
        <f t="shared" si="5"/>
        <v>J</v>
      </c>
      <c r="G342" s="17">
        <v>1</v>
      </c>
      <c r="H342" s="17"/>
      <c r="I342" s="17"/>
      <c r="J342" s="17"/>
      <c r="K342" s="17"/>
      <c r="L342" s="17"/>
    </row>
    <row r="343" spans="1:12" x14ac:dyDescent="0.3">
      <c r="A343" s="46"/>
      <c r="B343" s="17" t="s">
        <v>454</v>
      </c>
      <c r="C343" s="17" t="str">
        <f>VLOOKUP(B343,'Members Data'!$A$3:$F$365,2,FALSE)</f>
        <v>Niamh Murphy</v>
      </c>
      <c r="D343" s="17">
        <f>VLOOKUP(B343,'Members Data'!$A$3:$F$365,3,FALSE)</f>
        <v>104</v>
      </c>
      <c r="E343" s="17" t="str">
        <f>VLOOKUP(B343,'Members Data'!$A$3:$F$365,4,FALSE)</f>
        <v>Boo</v>
      </c>
      <c r="F343" s="3" t="str">
        <f t="shared" si="5"/>
        <v>J</v>
      </c>
      <c r="G343" s="17">
        <v>1</v>
      </c>
      <c r="H343" s="17"/>
      <c r="I343" s="17"/>
      <c r="J343" s="17"/>
      <c r="K343" s="17"/>
      <c r="L343" s="17"/>
    </row>
    <row r="344" spans="1:12" x14ac:dyDescent="0.3">
      <c r="A344" s="46"/>
      <c r="B344" s="17" t="s">
        <v>139</v>
      </c>
      <c r="C344" s="17" t="str">
        <f>VLOOKUP(B344,'Members Data'!$A$3:$F$365,2,FALSE)</f>
        <v>Abbie Ellis</v>
      </c>
      <c r="D344" s="17">
        <f>VLOOKUP(B344,'Members Data'!$A$3:$F$365,3,FALSE)</f>
        <v>14</v>
      </c>
      <c r="E344" s="17" t="str">
        <f>VLOOKUP(B344,'Members Data'!$A$3:$F$365,4,FALSE)</f>
        <v>Cadlanvalley Goldrush</v>
      </c>
      <c r="F344" s="3" t="str">
        <f t="shared" si="5"/>
        <v>J</v>
      </c>
      <c r="G344" s="17">
        <v>1</v>
      </c>
      <c r="H344" s="17"/>
      <c r="I344" s="17"/>
      <c r="J344" s="17"/>
      <c r="K344" s="17"/>
      <c r="L344" s="17"/>
    </row>
    <row r="345" spans="1:12" x14ac:dyDescent="0.3">
      <c r="A345" s="46"/>
      <c r="B345" s="17" t="s">
        <v>213</v>
      </c>
      <c r="C345" s="17" t="str">
        <f>VLOOKUP(B345,'Members Data'!$A$3:$F$365,2,FALSE)</f>
        <v>Lara Mitchell</v>
      </c>
      <c r="D345" s="17">
        <f>VLOOKUP(B345,'Members Data'!$A$3:$F$365,3,FALSE)</f>
        <v>34</v>
      </c>
      <c r="E345" s="17" t="str">
        <f>VLOOKUP(B345,'Members Data'!$A$3:$F$365,4,FALSE)</f>
        <v>Swanwick Rosebud</v>
      </c>
      <c r="F345" s="3" t="str">
        <f t="shared" si="5"/>
        <v>J</v>
      </c>
      <c r="G345" s="17">
        <v>1</v>
      </c>
      <c r="H345" s="17"/>
      <c r="I345" s="17"/>
      <c r="J345" s="17"/>
      <c r="K345" s="17"/>
      <c r="L345" s="17"/>
    </row>
    <row r="346" spans="1:12" x14ac:dyDescent="0.3">
      <c r="A346" s="46"/>
      <c r="B346" s="17" t="s">
        <v>557</v>
      </c>
      <c r="C346" s="17" t="str">
        <f>VLOOKUP(B346,'Members Data'!$A$3:$F$365,2,FALSE)</f>
        <v>Romilly Moore</v>
      </c>
      <c r="D346" s="17">
        <f>VLOOKUP(B346,'Members Data'!$A$3:$F$365,3,FALSE)</f>
        <v>127</v>
      </c>
      <c r="E346" s="17" t="str">
        <f>VLOOKUP(B346,'Members Data'!$A$3:$F$365,4,FALSE)</f>
        <v>Nework Midnight Charm</v>
      </c>
      <c r="F346" s="3" t="str">
        <f>IF((LEFT(B346,1)="I"),"J",LEFT(B346,1))</f>
        <v>J</v>
      </c>
      <c r="G346" s="17">
        <v>1</v>
      </c>
      <c r="H346" s="17"/>
      <c r="I346" s="17"/>
      <c r="J346" s="17"/>
      <c r="K346" s="17"/>
      <c r="L346" s="17"/>
    </row>
    <row r="347" spans="1:12" x14ac:dyDescent="0.3">
      <c r="A347" s="46"/>
      <c r="B347" s="17" t="s">
        <v>646</v>
      </c>
      <c r="C347" s="17" t="str">
        <f>VLOOKUP(B347,'Members Data'!$A$3:$F$365,2,FALSE)</f>
        <v>Vienna Beau Bowen-Price</v>
      </c>
      <c r="D347" s="17">
        <f>VLOOKUP(B347,'Members Data'!$A$3:$F$365,3,FALSE)</f>
        <v>2</v>
      </c>
      <c r="E347" s="17" t="str">
        <f>VLOOKUP(B347,'Members Data'!$A$3:$F$365,4,FALSE)</f>
        <v>Flashleys Byzantium</v>
      </c>
      <c r="F347" s="3" t="str">
        <f>IF((LEFT(B347,1)="I"),"J",LEFT(B347,1))</f>
        <v>j</v>
      </c>
      <c r="G347" s="17"/>
      <c r="H347" s="17">
        <v>4</v>
      </c>
      <c r="I347" s="17"/>
      <c r="J347" s="17"/>
      <c r="K347" s="17"/>
      <c r="L347" s="17"/>
    </row>
    <row r="348" spans="1:12" x14ac:dyDescent="0.3">
      <c r="A348" s="46"/>
      <c r="B348" s="17" t="s">
        <v>647</v>
      </c>
      <c r="C348" s="17" t="str">
        <f>VLOOKUP(B348,'Members Data'!$A$3:$F$365,2,FALSE)</f>
        <v>Bobby Birch</v>
      </c>
      <c r="D348" s="17">
        <f>VLOOKUP(B348,'Members Data'!$A$3:$F$365,3,FALSE)</f>
        <v>143</v>
      </c>
      <c r="E348" s="17" t="str">
        <f>VLOOKUP(B348,'Members Data'!$A$3:$F$365,4,FALSE)</f>
        <v>Sparkle</v>
      </c>
      <c r="F348" s="3" t="str">
        <f>IF((LEFT(B348,1)="I"),"J",LEFT(B348,1))</f>
        <v>j</v>
      </c>
      <c r="G348" s="17"/>
      <c r="H348" s="17">
        <v>3</v>
      </c>
      <c r="I348" s="17">
        <v>4</v>
      </c>
      <c r="J348" s="17"/>
      <c r="K348" s="17"/>
      <c r="L348" s="17"/>
    </row>
    <row r="349" spans="1:12" x14ac:dyDescent="0.3">
      <c r="A349" s="46"/>
      <c r="B349" s="17" t="s">
        <v>727</v>
      </c>
      <c r="C349" s="17" t="str">
        <f>VLOOKUP(B349,'Members Data'!$A$3:$F$365,2,FALSE)</f>
        <v>Vienna Beau Bowen-Price</v>
      </c>
      <c r="D349" s="17">
        <f>VLOOKUP(B349,'Members Data'!$A$3:$F$365,3,FALSE)</f>
        <v>2</v>
      </c>
      <c r="E349" s="17" t="str">
        <f>VLOOKUP(B349,'Members Data'!$A$3:$F$365,4,FALSE)</f>
        <v>Moortown Warrior</v>
      </c>
      <c r="F349" s="3" t="str">
        <f>IF((LEFT(B349,1)="I"),"J",LEFT(B349,1))</f>
        <v>j</v>
      </c>
      <c r="G349" s="17"/>
      <c r="H349" s="17"/>
      <c r="I349" s="17"/>
      <c r="J349" s="17">
        <v>6</v>
      </c>
      <c r="K349" s="17"/>
      <c r="L349" s="17"/>
    </row>
    <row r="350" spans="1:12" x14ac:dyDescent="0.3">
      <c r="A350" s="46"/>
      <c r="B350" s="17"/>
      <c r="C350" s="17" t="e">
        <f>VLOOKUP(B350,'Members Data'!$A$3:$F$365,2,FALSE)</f>
        <v>#N/A</v>
      </c>
      <c r="D350" s="17" t="e">
        <f>VLOOKUP(B350,'Members Data'!$A$3:$F$365,3,FALSE)</f>
        <v>#N/A</v>
      </c>
      <c r="E350" s="17" t="e">
        <f>VLOOKUP(B350,'Members Data'!$A$3:$F$365,4,FALSE)</f>
        <v>#N/A</v>
      </c>
      <c r="F350" s="3" t="str">
        <f>IF((LEFT(B350,1)="I"),"J",LEFT(B350,1))</f>
        <v/>
      </c>
      <c r="G350" s="17"/>
      <c r="H350" s="17"/>
      <c r="I350" s="17"/>
      <c r="J350" s="17"/>
      <c r="K350" s="17"/>
      <c r="L350" s="17"/>
    </row>
    <row r="351" spans="1:12" x14ac:dyDescent="0.3">
      <c r="A351" s="46"/>
      <c r="B351" s="17"/>
      <c r="C351" s="17" t="e">
        <f>VLOOKUP(B351,'Members Data'!$A$3:$F$365,2,FALSE)</f>
        <v>#N/A</v>
      </c>
      <c r="D351" s="17" t="e">
        <f>VLOOKUP(B351,'Members Data'!$A$3:$F$365,3,FALSE)</f>
        <v>#N/A</v>
      </c>
      <c r="E351" s="17" t="e">
        <f>VLOOKUP(B351,'Members Data'!$A$3:$F$365,4,FALSE)</f>
        <v>#N/A</v>
      </c>
      <c r="F351" s="3" t="str">
        <f t="shared" si="5"/>
        <v/>
      </c>
      <c r="G351" s="17"/>
      <c r="H351" s="17"/>
      <c r="I351" s="17"/>
      <c r="J351" s="17"/>
      <c r="K351" s="17"/>
      <c r="L351" s="17"/>
    </row>
    <row r="352" spans="1:12" x14ac:dyDescent="0.3">
      <c r="A352" s="46"/>
      <c r="B352" s="17"/>
      <c r="C352" s="17" t="e">
        <f>VLOOKUP(B352,'Members Data'!$A$3:$F$365,2,FALSE)</f>
        <v>#N/A</v>
      </c>
      <c r="D352" s="17" t="e">
        <f>VLOOKUP(B352,'Members Data'!$A$3:$F$365,3,FALSE)</f>
        <v>#N/A</v>
      </c>
      <c r="E352" s="17" t="e">
        <f>VLOOKUP(B352,'Members Data'!$A$3:$F$365,4,FALSE)</f>
        <v>#N/A</v>
      </c>
      <c r="F352" s="3" t="str">
        <f t="shared" si="5"/>
        <v/>
      </c>
      <c r="G352" s="17"/>
      <c r="H352" s="17"/>
      <c r="I352" s="17"/>
      <c r="J352" s="17"/>
      <c r="K352" s="17"/>
      <c r="L352" s="17"/>
    </row>
    <row r="353" spans="1:12" x14ac:dyDescent="0.3">
      <c r="A353" s="46"/>
      <c r="B353" s="17"/>
      <c r="C353" s="17" t="e">
        <f>VLOOKUP(B353,'Members Data'!$A$3:$F$365,2,FALSE)</f>
        <v>#N/A</v>
      </c>
      <c r="D353" s="17" t="e">
        <f>VLOOKUP(B353,'Members Data'!$A$3:$F$365,3,FALSE)</f>
        <v>#N/A</v>
      </c>
      <c r="E353" s="17" t="e">
        <f>VLOOKUP(B353,'Members Data'!$A$3:$F$365,4,FALSE)</f>
        <v>#N/A</v>
      </c>
      <c r="F353" s="3" t="str">
        <f t="shared" si="5"/>
        <v/>
      </c>
      <c r="G353" s="17"/>
      <c r="H353" s="17"/>
      <c r="I353" s="17"/>
      <c r="J353" s="17"/>
      <c r="K353" s="17"/>
      <c r="L353" s="17"/>
    </row>
    <row r="354" spans="1:12" x14ac:dyDescent="0.3">
      <c r="A354" s="84"/>
      <c r="B354" s="17"/>
      <c r="C354" s="17" t="e">
        <f>VLOOKUP(B354,'Members Data'!$A$3:$F$365,2,FALSE)</f>
        <v>#N/A</v>
      </c>
      <c r="D354" s="17" t="e">
        <f>VLOOKUP(B354,'Members Data'!$A$3:$F$365,3,FALSE)</f>
        <v>#N/A</v>
      </c>
      <c r="E354" s="17" t="e">
        <f>VLOOKUP(B354,'Members Data'!$A$3:$F$365,4,FALSE)</f>
        <v>#N/A</v>
      </c>
      <c r="F354" s="40"/>
      <c r="G354" s="42"/>
      <c r="H354" s="42"/>
      <c r="I354" s="42"/>
      <c r="J354" s="42"/>
      <c r="K354" s="42"/>
      <c r="L354" s="42"/>
    </row>
    <row r="355" spans="1:12" x14ac:dyDescent="0.3">
      <c r="A355" s="46"/>
      <c r="B355" s="17"/>
      <c r="C355" s="17" t="e">
        <f>VLOOKUP(B355,'Members Data'!$A$3:$F$365,2,FALSE)</f>
        <v>#N/A</v>
      </c>
      <c r="D355" s="17" t="e">
        <f>VLOOKUP(B355,'Members Data'!$A$3:$F$365,3,FALSE)</f>
        <v>#N/A</v>
      </c>
      <c r="E355" s="17" t="e">
        <f>VLOOKUP(B355,'Members Data'!$A$3:$F$365,4,FALSE)</f>
        <v>#N/A</v>
      </c>
      <c r="F355" s="3" t="str">
        <f t="shared" si="5"/>
        <v/>
      </c>
      <c r="G355" s="17"/>
      <c r="H355" s="17"/>
      <c r="I355" s="17"/>
      <c r="J355" s="17"/>
      <c r="K355" s="17"/>
      <c r="L355" s="17"/>
    </row>
    <row r="356" spans="1:12" x14ac:dyDescent="0.3">
      <c r="A356" s="46"/>
      <c r="B356" s="17"/>
      <c r="C356" s="17" t="e">
        <f>VLOOKUP(B356,'Members Data'!$A$3:$F$365,2,FALSE)</f>
        <v>#N/A</v>
      </c>
      <c r="D356" s="17" t="e">
        <f>VLOOKUP(B356,'Members Data'!$A$3:$F$365,3,FALSE)</f>
        <v>#N/A</v>
      </c>
      <c r="E356" s="17" t="e">
        <f>VLOOKUP(B356,'Members Data'!$A$3:$F$365,4,FALSE)</f>
        <v>#N/A</v>
      </c>
      <c r="F356" s="3" t="str">
        <f t="shared" si="5"/>
        <v/>
      </c>
      <c r="G356" s="17"/>
      <c r="H356" s="17"/>
      <c r="I356" s="17"/>
      <c r="J356" s="17"/>
      <c r="K356" s="17"/>
      <c r="L356" s="17"/>
    </row>
    <row r="357" spans="1:12" x14ac:dyDescent="0.3">
      <c r="F357" s="3" t="str">
        <f t="shared" si="5"/>
        <v/>
      </c>
    </row>
    <row r="358" spans="1:12" x14ac:dyDescent="0.3">
      <c r="A358" s="78"/>
      <c r="F358" s="3" t="str">
        <f t="shared" si="5"/>
        <v/>
      </c>
    </row>
    <row r="359" spans="1:12" x14ac:dyDescent="0.3">
      <c r="A359" s="78"/>
      <c r="F359" s="3" t="str">
        <f t="shared" si="5"/>
        <v/>
      </c>
    </row>
    <row r="360" spans="1:12" x14ac:dyDescent="0.3">
      <c r="A360" s="78"/>
      <c r="F360" s="3" t="str">
        <f t="shared" si="5"/>
        <v/>
      </c>
    </row>
    <row r="361" spans="1:12" x14ac:dyDescent="0.3">
      <c r="A361" s="78"/>
      <c r="F361" s="3" t="str">
        <f t="shared" si="5"/>
        <v/>
      </c>
    </row>
    <row r="362" spans="1:12" x14ac:dyDescent="0.3">
      <c r="A362" s="78"/>
      <c r="F362" s="3" t="str">
        <f t="shared" si="5"/>
        <v/>
      </c>
    </row>
    <row r="363" spans="1:12" x14ac:dyDescent="0.3">
      <c r="A363" s="78"/>
      <c r="F363" s="3" t="str">
        <f t="shared" si="5"/>
        <v/>
      </c>
    </row>
    <row r="364" spans="1:12" x14ac:dyDescent="0.3">
      <c r="A364" s="78"/>
      <c r="F364" s="3" t="str">
        <f t="shared" si="5"/>
        <v/>
      </c>
    </row>
    <row r="365" spans="1:12" x14ac:dyDescent="0.3">
      <c r="A365" s="78"/>
      <c r="F365" s="3" t="str">
        <f t="shared" si="5"/>
        <v/>
      </c>
    </row>
    <row r="366" spans="1:12" x14ac:dyDescent="0.3">
      <c r="A366" s="78"/>
      <c r="F366" s="3" t="str">
        <f t="shared" si="5"/>
        <v/>
      </c>
    </row>
    <row r="367" spans="1:12" x14ac:dyDescent="0.3">
      <c r="A367" s="78"/>
      <c r="F367" s="3" t="str">
        <f t="shared" si="5"/>
        <v/>
      </c>
    </row>
    <row r="368" spans="1:12" x14ac:dyDescent="0.3">
      <c r="A368" s="78"/>
      <c r="F368" s="3" t="str">
        <f t="shared" si="5"/>
        <v/>
      </c>
    </row>
    <row r="369" spans="1:6" x14ac:dyDescent="0.3">
      <c r="A369" s="78"/>
      <c r="F369" s="3" t="str">
        <f t="shared" si="5"/>
        <v/>
      </c>
    </row>
    <row r="370" spans="1:6" x14ac:dyDescent="0.3">
      <c r="A370" s="78"/>
      <c r="F370" s="3" t="str">
        <f t="shared" si="5"/>
        <v/>
      </c>
    </row>
    <row r="371" spans="1:6" x14ac:dyDescent="0.3">
      <c r="A371" s="78"/>
      <c r="F371" s="3" t="str">
        <f t="shared" si="5"/>
        <v/>
      </c>
    </row>
    <row r="372" spans="1:6" x14ac:dyDescent="0.3">
      <c r="A372" s="78"/>
      <c r="F372" s="3" t="str">
        <f t="shared" si="5"/>
        <v/>
      </c>
    </row>
    <row r="373" spans="1:6" x14ac:dyDescent="0.3">
      <c r="A373" s="78"/>
      <c r="F373" s="3" t="str">
        <f t="shared" si="5"/>
        <v/>
      </c>
    </row>
    <row r="374" spans="1:6" x14ac:dyDescent="0.3">
      <c r="A374" s="78"/>
      <c r="F374" s="3" t="str">
        <f t="shared" si="5"/>
        <v/>
      </c>
    </row>
    <row r="375" spans="1:6" x14ac:dyDescent="0.3">
      <c r="A375" s="78"/>
      <c r="F375" s="3" t="str">
        <f t="shared" si="5"/>
        <v/>
      </c>
    </row>
    <row r="376" spans="1:6" x14ac:dyDescent="0.3">
      <c r="A376" s="78"/>
      <c r="F376" s="3" t="str">
        <f t="shared" si="5"/>
        <v/>
      </c>
    </row>
    <row r="377" spans="1:6" x14ac:dyDescent="0.3">
      <c r="A377" s="78"/>
      <c r="F377" s="3" t="str">
        <f t="shared" si="5"/>
        <v/>
      </c>
    </row>
    <row r="378" spans="1:6" x14ac:dyDescent="0.3">
      <c r="A378" s="78"/>
      <c r="F378" s="3" t="str">
        <f t="shared" si="5"/>
        <v/>
      </c>
    </row>
    <row r="379" spans="1:6" x14ac:dyDescent="0.3">
      <c r="F379" s="3" t="str">
        <f t="shared" si="5"/>
        <v/>
      </c>
    </row>
    <row r="380" spans="1:6" x14ac:dyDescent="0.3">
      <c r="A380" s="78"/>
      <c r="F380" s="3" t="str">
        <f t="shared" si="5"/>
        <v/>
      </c>
    </row>
    <row r="381" spans="1:6" x14ac:dyDescent="0.3">
      <c r="A381" s="78"/>
      <c r="F381" s="3" t="str">
        <f t="shared" si="5"/>
        <v/>
      </c>
    </row>
    <row r="382" spans="1:6" x14ac:dyDescent="0.3">
      <c r="A382" s="78"/>
      <c r="F382" s="3" t="str">
        <f t="shared" si="5"/>
        <v/>
      </c>
    </row>
    <row r="383" spans="1:6" x14ac:dyDescent="0.3">
      <c r="A383" s="78"/>
      <c r="F383" s="3" t="str">
        <f t="shared" si="5"/>
        <v/>
      </c>
    </row>
    <row r="384" spans="1:6" x14ac:dyDescent="0.3">
      <c r="A384" s="78"/>
      <c r="F384" s="3" t="str">
        <f t="shared" si="5"/>
        <v/>
      </c>
    </row>
    <row r="385" spans="1:6" x14ac:dyDescent="0.3">
      <c r="A385" s="78"/>
      <c r="F385" s="3" t="str">
        <f t="shared" si="5"/>
        <v/>
      </c>
    </row>
    <row r="386" spans="1:6" x14ac:dyDescent="0.3">
      <c r="A386" s="78"/>
      <c r="F386" s="3" t="str">
        <f t="shared" si="5"/>
        <v/>
      </c>
    </row>
    <row r="387" spans="1:6" x14ac:dyDescent="0.3">
      <c r="A387" s="78"/>
      <c r="F387" s="3" t="str">
        <f t="shared" si="5"/>
        <v/>
      </c>
    </row>
    <row r="388" spans="1:6" x14ac:dyDescent="0.3">
      <c r="A388" s="78"/>
      <c r="F388" s="3" t="str">
        <f t="shared" si="5"/>
        <v/>
      </c>
    </row>
    <row r="389" spans="1:6" x14ac:dyDescent="0.3">
      <c r="A389" s="78"/>
      <c r="F389" s="3" t="str">
        <f t="shared" ref="F389:F398" si="6">IF((LEFT(B389,1)="I"),"J",LEFT(B389,1))</f>
        <v/>
      </c>
    </row>
    <row r="390" spans="1:6" x14ac:dyDescent="0.3">
      <c r="A390" s="78"/>
      <c r="F390" s="3" t="str">
        <f t="shared" si="6"/>
        <v/>
      </c>
    </row>
    <row r="391" spans="1:6" x14ac:dyDescent="0.3">
      <c r="A391" s="78"/>
      <c r="F391" s="3" t="str">
        <f t="shared" si="6"/>
        <v/>
      </c>
    </row>
    <row r="392" spans="1:6" x14ac:dyDescent="0.3">
      <c r="A392" s="78"/>
      <c r="F392" s="3" t="str">
        <f t="shared" si="6"/>
        <v/>
      </c>
    </row>
    <row r="393" spans="1:6" x14ac:dyDescent="0.3">
      <c r="A393" s="78"/>
      <c r="F393" s="3" t="str">
        <f t="shared" si="6"/>
        <v/>
      </c>
    </row>
    <row r="394" spans="1:6" x14ac:dyDescent="0.3">
      <c r="A394" s="78"/>
      <c r="F394" s="3" t="str">
        <f t="shared" si="6"/>
        <v/>
      </c>
    </row>
    <row r="395" spans="1:6" x14ac:dyDescent="0.3">
      <c r="A395" s="78"/>
      <c r="F395" s="3" t="str">
        <f t="shared" si="6"/>
        <v/>
      </c>
    </row>
    <row r="396" spans="1:6" x14ac:dyDescent="0.3">
      <c r="A396" s="78"/>
      <c r="F396" s="3" t="str">
        <f t="shared" si="6"/>
        <v/>
      </c>
    </row>
    <row r="397" spans="1:6" x14ac:dyDescent="0.3">
      <c r="A397" s="78"/>
      <c r="F397" s="3" t="str">
        <f t="shared" si="6"/>
        <v/>
      </c>
    </row>
    <row r="398" spans="1:6" x14ac:dyDescent="0.3">
      <c r="A398" s="78"/>
      <c r="F398" s="3" t="str">
        <f t="shared" si="6"/>
        <v/>
      </c>
    </row>
    <row r="399" spans="1:6" x14ac:dyDescent="0.3">
      <c r="A399" s="78"/>
    </row>
    <row r="400" spans="1:6" x14ac:dyDescent="0.3">
      <c r="A400" s="78"/>
    </row>
    <row r="402" spans="1:1" x14ac:dyDescent="0.3">
      <c r="A402" s="78"/>
    </row>
    <row r="403" spans="1:1" x14ac:dyDescent="0.3">
      <c r="A403" s="78"/>
    </row>
    <row r="404" spans="1:1" x14ac:dyDescent="0.3">
      <c r="A404" s="78"/>
    </row>
    <row r="405" spans="1:1" x14ac:dyDescent="0.3">
      <c r="A405" s="78"/>
    </row>
    <row r="406" spans="1:1" x14ac:dyDescent="0.3">
      <c r="A406" s="78"/>
    </row>
    <row r="407" spans="1:1" x14ac:dyDescent="0.3">
      <c r="A407" s="78"/>
    </row>
    <row r="408" spans="1:1" x14ac:dyDescent="0.3">
      <c r="A408" s="78"/>
    </row>
    <row r="409" spans="1:1" x14ac:dyDescent="0.3">
      <c r="A409" s="78"/>
    </row>
    <row r="410" spans="1:1" x14ac:dyDescent="0.3">
      <c r="A410" s="78"/>
    </row>
    <row r="411" spans="1:1" x14ac:dyDescent="0.3">
      <c r="A411" s="78"/>
    </row>
    <row r="412" spans="1:1" x14ac:dyDescent="0.3">
      <c r="A412" s="78"/>
    </row>
    <row r="413" spans="1:1" x14ac:dyDescent="0.3">
      <c r="A413" s="78"/>
    </row>
    <row r="414" spans="1:1" x14ac:dyDescent="0.3">
      <c r="A414" s="78"/>
    </row>
    <row r="415" spans="1:1" x14ac:dyDescent="0.3">
      <c r="A415" s="78"/>
    </row>
    <row r="416" spans="1:1" x14ac:dyDescent="0.3">
      <c r="A416" s="78"/>
    </row>
    <row r="417" spans="1:1" x14ac:dyDescent="0.3">
      <c r="A417" s="78"/>
    </row>
    <row r="418" spans="1:1" x14ac:dyDescent="0.3">
      <c r="A418" s="78"/>
    </row>
    <row r="419" spans="1:1" x14ac:dyDescent="0.3">
      <c r="A419" s="78"/>
    </row>
    <row r="420" spans="1:1" x14ac:dyDescent="0.3">
      <c r="A420" s="78"/>
    </row>
    <row r="421" spans="1:1" x14ac:dyDescent="0.3">
      <c r="A421" s="78"/>
    </row>
    <row r="422" spans="1:1" x14ac:dyDescent="0.3">
      <c r="A422" s="78"/>
    </row>
  </sheetData>
  <mergeCells count="26">
    <mergeCell ref="G1:L1"/>
    <mergeCell ref="A1:A2"/>
    <mergeCell ref="B1:B2"/>
    <mergeCell ref="C1:C2"/>
    <mergeCell ref="D1:D2"/>
    <mergeCell ref="E1:E2"/>
    <mergeCell ref="F1:F2"/>
    <mergeCell ref="A3:A25"/>
    <mergeCell ref="A27:A47"/>
    <mergeCell ref="A49:A69"/>
    <mergeCell ref="A71:A91"/>
    <mergeCell ref="A93:A113"/>
    <mergeCell ref="A115:A135"/>
    <mergeCell ref="A137:A157"/>
    <mergeCell ref="A159:A179"/>
    <mergeCell ref="A181:A201"/>
    <mergeCell ref="A203:A223"/>
    <mergeCell ref="A335:A356"/>
    <mergeCell ref="A358:A378"/>
    <mergeCell ref="A380:A400"/>
    <mergeCell ref="A402:A422"/>
    <mergeCell ref="A225:A245"/>
    <mergeCell ref="A247:A267"/>
    <mergeCell ref="A269:A289"/>
    <mergeCell ref="A291:A311"/>
    <mergeCell ref="A313:A333"/>
  </mergeCells>
  <phoneticPr fontId="6" type="noConversion"/>
  <pageMargins left="0.7" right="0.7" top="0.75" bottom="0.75" header="0.3" footer="0.3"/>
  <pageSetup paperSize="9" fitToWidth="0" pageOrder="overThenDown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312"/>
  <sheetViews>
    <sheetView topLeftCell="A3" zoomScale="96" zoomScaleNormal="96" workbookViewId="0">
      <selection activeCell="B244" sqref="B244"/>
    </sheetView>
  </sheetViews>
  <sheetFormatPr defaultColWidth="10" defaultRowHeight="14.4" x14ac:dyDescent="0.3"/>
  <cols>
    <col min="1" max="1" width="10.109375" customWidth="1"/>
    <col min="2" max="2" width="14.77734375" customWidth="1"/>
    <col min="3" max="3" width="17.44140625" customWidth="1"/>
    <col min="4" max="4" width="22.44140625" customWidth="1"/>
    <col min="5" max="6" width="10.109375" customWidth="1"/>
    <col min="7" max="7" width="11.33203125" customWidth="1"/>
    <col min="8" max="8" width="11.44140625" customWidth="1"/>
    <col min="9" max="12" width="8.44140625" customWidth="1"/>
    <col min="19" max="19" width="27" bestFit="1" customWidth="1"/>
    <col min="20" max="20" width="25.33203125" bestFit="1" customWidth="1"/>
    <col min="21" max="21" width="14.44140625" bestFit="1" customWidth="1"/>
  </cols>
  <sheetData>
    <row r="1" spans="1:21" x14ac:dyDescent="0.3">
      <c r="A1" s="60" t="s">
        <v>25</v>
      </c>
      <c r="B1" s="60" t="s">
        <v>11</v>
      </c>
      <c r="C1" s="60" t="s">
        <v>12</v>
      </c>
      <c r="D1" s="60" t="s">
        <v>13</v>
      </c>
      <c r="E1" s="60" t="s">
        <v>70</v>
      </c>
      <c r="F1" s="60"/>
      <c r="G1" s="60"/>
      <c r="H1" s="60" t="s">
        <v>71</v>
      </c>
      <c r="I1" s="60"/>
      <c r="J1" s="60"/>
      <c r="K1" s="15" t="s">
        <v>17</v>
      </c>
      <c r="L1" s="22" t="s">
        <v>18</v>
      </c>
      <c r="M1" s="15" t="s">
        <v>17</v>
      </c>
      <c r="N1" s="22" t="s">
        <v>18</v>
      </c>
      <c r="O1" s="15" t="s">
        <v>17</v>
      </c>
      <c r="P1" s="22" t="s">
        <v>18</v>
      </c>
      <c r="R1" s="85" t="s">
        <v>19</v>
      </c>
      <c r="S1" s="87" t="s">
        <v>5</v>
      </c>
      <c r="T1" s="88"/>
      <c r="U1" s="88"/>
    </row>
    <row r="2" spans="1:21" x14ac:dyDescent="0.3">
      <c r="A2" s="60"/>
      <c r="B2" s="60"/>
      <c r="C2" s="60"/>
      <c r="D2" s="60"/>
      <c r="E2" s="19" t="s">
        <v>26</v>
      </c>
      <c r="F2" s="19" t="s">
        <v>27</v>
      </c>
      <c r="G2" s="19" t="s">
        <v>28</v>
      </c>
      <c r="H2" s="19" t="s">
        <v>26</v>
      </c>
      <c r="I2" s="19" t="s">
        <v>28</v>
      </c>
      <c r="J2" s="19" t="s">
        <v>27</v>
      </c>
      <c r="K2" s="15" t="s">
        <v>26</v>
      </c>
      <c r="L2" s="23" t="s">
        <v>26</v>
      </c>
      <c r="M2" s="15" t="s">
        <v>27</v>
      </c>
      <c r="N2" s="23" t="s">
        <v>27</v>
      </c>
      <c r="O2" s="15" t="s">
        <v>28</v>
      </c>
      <c r="P2" s="23" t="s">
        <v>28</v>
      </c>
      <c r="R2" s="86"/>
      <c r="S2" s="1" t="s">
        <v>26</v>
      </c>
      <c r="T2" s="1" t="s">
        <v>27</v>
      </c>
      <c r="U2" s="1" t="s">
        <v>28</v>
      </c>
    </row>
    <row r="3" spans="1:21" ht="17.399999999999999" x14ac:dyDescent="0.3">
      <c r="A3" s="16">
        <f t="array" ref="A3">LOOKUP(2,1/(COUNTIF($A$1:A1,'Members Data'!$A$3:$A$371)=0),'Members Data'!$A$3:$A$371)</f>
        <v>0</v>
      </c>
      <c r="B3" s="2" t="e">
        <f>INDEX('Members Data'!$B$3:$B$371,MATCH(A3,'Members Data'!$A$3:$A$371,0))</f>
        <v>#N/A</v>
      </c>
      <c r="C3" s="2" t="e">
        <f>INDEX('Members Data'!$C$3:$C$372,MATCH(A3,'Members Data'!$A$3:$A$371,0))</f>
        <v>#N/A</v>
      </c>
      <c r="D3" s="2" t="e">
        <f>INDEX('Members Data'!$D$3:$D$371,MATCH(A3,'Members Data'!$A$3:$A$371,0))</f>
        <v>#N/A</v>
      </c>
      <c r="E3" s="2" t="e">
        <f>INDEX('Ring 2 11,12, 21 - 26'!#REF!,MATCH(A3,'Ring 2 11,12, 21 - 26'!#REF!,0))</f>
        <v>#REF!</v>
      </c>
      <c r="F3" s="2"/>
      <c r="G3" s="2" t="e">
        <f>INDEX('Ring 2 11,12, 21 - 26'!#REF!,MATCH(A3,'Ring 2 11,12, 21 - 26'!#REF!,0))</f>
        <v>#REF!</v>
      </c>
      <c r="H3" s="2" t="e">
        <f>INDEX('Ring 3 27 - 41'!#REF!,MATCH(A3,'Ring 3 27 - 41'!#REF!,0))</f>
        <v>#REF!</v>
      </c>
      <c r="K3" t="e">
        <f>SUM(E3:J3)</f>
        <v>#REF!</v>
      </c>
      <c r="R3" s="1">
        <v>1</v>
      </c>
      <c r="S3" s="1" t="str">
        <f t="array" ref="S3">_xlfn.TEXTJOIN(",",TRUE,IF(R3=$L$3:$L$307,$B$3:$B$307,""))</f>
        <v/>
      </c>
      <c r="T3" s="1" t="str">
        <f t="array" ref="T3">_xlfn.TEXTJOIN(",",TRUE,IF(R3=$N$3:$N$307,$B$3:$B$307,""))</f>
        <v/>
      </c>
      <c r="U3" s="1" t="str">
        <f t="array" ref="U3">_xlfn.TEXTJOIN(",",TRUE,IF(R3=$P$3:$P$307,$B$3:$B$307,""))</f>
        <v/>
      </c>
    </row>
    <row r="4" spans="1:21" ht="17.399999999999999" x14ac:dyDescent="0.3">
      <c r="A4" s="20" t="str">
        <f t="array" ref="A4">LOOKUP(2,1/(COUNTIF($A$1:A3,'Members Data'!$A$3:$A$371)=0),'Members Data'!$A$3:$A$371)</f>
        <v>J240</v>
      </c>
      <c r="B4" s="21" t="str">
        <f>INDEX('Members Data'!$B$3:$B$371,MATCH(A4,'Members Data'!$A$3:$A$371,0))</f>
        <v>Ruby Wright</v>
      </c>
      <c r="C4" s="21">
        <f>INDEX('Members Data'!$C$3:$C$372,MATCH(A4,'Members Data'!$A$3:$A$371,0))</f>
        <v>157</v>
      </c>
      <c r="D4" s="21" t="str">
        <f>INDEX('Members Data'!$D$3:$D$371,MATCH(A4,'Members Data'!$A$3:$A$371,0))</f>
        <v xml:space="preserve">Trojan War </v>
      </c>
      <c r="E4" s="21" t="str">
        <f>IFERROR(INDEX('Ring 2 11,12, 21 - 26'!#REF!,MATCH(A4,'Ring 2 11,12, 21 - 26'!#REF!,0)),"0")</f>
        <v>0</v>
      </c>
      <c r="F4" s="21" t="str">
        <f>IFERROR(INDEX('Ring 2 11,12, 21 - 26'!#REF!,MATCH(A4,'Ring 2 11,12, 21 - 26'!#REF!,0)),"0")</f>
        <v>0</v>
      </c>
      <c r="G4" s="21" t="str">
        <f>IFERROR(INDEX('Ring 2 11,12, 21 - 26'!#REF!,MATCH(A4,'Ring 2 11,12, 21 - 26'!#REF!,0)),"0")</f>
        <v>0</v>
      </c>
      <c r="H4" s="21" t="str">
        <f>IFERROR(INDEX('Ring 3 27 - 41'!#REF!,MATCH(A4,'Ring 3 27 - 41'!#REF!,0)),"0")</f>
        <v>0</v>
      </c>
      <c r="I4" s="21" t="str">
        <f>IFERROR(INDEX('Ring 3 27 - 41'!#REF!,MATCH(A4,'Ring 3 27 - 41'!#REF!,0)),"0")</f>
        <v>0</v>
      </c>
      <c r="J4" s="21" t="str">
        <f>IFERROR(INDEX('Ring 3 27 - 41'!#REF!,MATCH(A4,'Ring 3 27 - 41'!#REF!,0)),"0")</f>
        <v>0</v>
      </c>
      <c r="K4" s="18">
        <f>E4+H4</f>
        <v>0</v>
      </c>
      <c r="L4" s="1" cm="1">
        <f t="array" ref="L4">SUMPRODUCT((K4&lt;=$K$4:$K$307)/COUNTIF($K$4:$K$307,$K$4:$K$307))</f>
        <v>0.99999999999999634</v>
      </c>
      <c r="M4">
        <f>F4+J4</f>
        <v>0</v>
      </c>
      <c r="N4">
        <f t="shared" ref="N4:N67" si="0">SUMPRODUCT((M4&lt;=$M$4:$M$307)/COUNTIF($M$3:$M$307,$M$4:$M$307))</f>
        <v>0.99999999999999634</v>
      </c>
      <c r="O4">
        <f>G4+I4</f>
        <v>0</v>
      </c>
      <c r="P4">
        <f t="shared" ref="P4:P67" si="1">SUMPRODUCT((O4&lt;=$O$4:$O$307)/COUNTIF($O$3:$O$307,$O$4:$O$307))</f>
        <v>0.99999999999999634</v>
      </c>
      <c r="R4" s="1">
        <v>2</v>
      </c>
      <c r="S4" s="1" t="str">
        <f t="array" ref="S4">_xlfn.TEXTJOIN(",",TRUE,IF(R4=$L$3:$L$307,$B$3:$B$307,""))</f>
        <v/>
      </c>
      <c r="T4" s="32" t="str">
        <f t="array" ref="T4">_xlfn.TEXTJOIN(",",TRUE,IF(R4=$N$3:$N$307,$B$3:$B$307,""))</f>
        <v/>
      </c>
      <c r="U4" s="1" t="str">
        <f t="array" ref="U4">_xlfn.TEXTJOIN(",",TRUE,IF(R4=$P$3:$P$307,$B$3:$B$307,""))</f>
        <v/>
      </c>
    </row>
    <row r="5" spans="1:21" ht="17.399999999999999" x14ac:dyDescent="0.3">
      <c r="A5" s="20" t="str">
        <f t="array" ref="A5">LOOKUP(2,1/(COUNTIF($A$1:A4,'Members Data'!$A$3:$A$371)=0),'Members Data'!$A$3:$A$371)</f>
        <v>I235</v>
      </c>
      <c r="B5" s="21" t="str">
        <f>INDEX('Members Data'!$B$3:$B$371,MATCH(A5,'Members Data'!$A$3:$A$371,0))</f>
        <v>Alfie Cure</v>
      </c>
      <c r="C5" s="21">
        <f>INDEX('Members Data'!$C$3:$C$372,MATCH(A5,'Members Data'!$A$3:$A$371,0))</f>
        <v>156</v>
      </c>
      <c r="D5" s="21" t="str">
        <f>INDEX('Members Data'!$D$3:$D$371,MATCH(A5,'Members Data'!$A$3:$A$371,0))</f>
        <v>Stanley Grange Piccadiliy</v>
      </c>
      <c r="E5" s="21" t="str">
        <f>IFERROR(INDEX('Ring 2 11,12, 21 - 26'!#REF!,MATCH(A5,'Ring 2 11,12, 21 - 26'!#REF!,0)),"0")</f>
        <v>0</v>
      </c>
      <c r="F5" s="21" t="str">
        <f>IFERROR(INDEX('Ring 2 11,12, 21 - 26'!#REF!,MATCH(A5,'Ring 2 11,12, 21 - 26'!#REF!,0)),"0")</f>
        <v>0</v>
      </c>
      <c r="G5" s="21" t="str">
        <f>IFERROR(INDEX('Ring 2 11,12, 21 - 26'!#REF!,MATCH(A5,'Ring 2 11,12, 21 - 26'!#REF!,0)),"0")</f>
        <v>0</v>
      </c>
      <c r="H5" s="21" t="str">
        <f>IFERROR(INDEX('Ring 3 27 - 41'!#REF!,MATCH(A5,'Ring 3 27 - 41'!#REF!,0)),"0")</f>
        <v>0</v>
      </c>
      <c r="I5" s="21" t="str">
        <f>IFERROR(INDEX('Ring 3 27 - 41'!#REF!,MATCH(A5,'Ring 3 27 - 41'!#REF!,0)),"0")</f>
        <v>0</v>
      </c>
      <c r="J5" s="21" t="str">
        <f>IFERROR(INDEX('Ring 3 27 - 41'!#REF!,MATCH(A5,'Ring 3 27 - 41'!#REF!,0)),"0")</f>
        <v>0</v>
      </c>
      <c r="K5" s="18">
        <f t="shared" ref="K5:K68" si="2">E5+H5</f>
        <v>0</v>
      </c>
      <c r="L5" s="1" cm="1">
        <f t="array" ref="L5">SUMPRODUCT((K5&lt;=$K$4:$K$307)/COUNTIF($K$4:$K$307,$K$4:$K$307))</f>
        <v>0.99999999999999634</v>
      </c>
      <c r="M5">
        <f t="shared" ref="M5:M68" si="3">F5+J5</f>
        <v>0</v>
      </c>
      <c r="N5">
        <f t="shared" si="0"/>
        <v>0.99999999999999634</v>
      </c>
      <c r="O5">
        <f t="shared" ref="O5:O68" si="4">G5+I5</f>
        <v>0</v>
      </c>
      <c r="P5">
        <f t="shared" si="1"/>
        <v>0.99999999999999634</v>
      </c>
    </row>
    <row r="6" spans="1:21" ht="17.399999999999999" x14ac:dyDescent="0.3">
      <c r="A6" s="20" t="str">
        <f t="array" ref="A6">LOOKUP(2,1/(COUNTIF($A$1:A5,'Members Data'!$A$3:$A$371)=0),'Members Data'!$A$3:$A$371)</f>
        <v>J234</v>
      </c>
      <c r="B6" s="21" t="str">
        <f>INDEX('Members Data'!$B$3:$B$371,MATCH(A6,'Members Data'!$A$3:$A$371,0))</f>
        <v>Grace Lucinda Speak</v>
      </c>
      <c r="C6" s="21">
        <f>INDEX('Members Data'!$C$3:$C$372,MATCH(A6,'Members Data'!$A$3:$A$371,0))</f>
        <v>155</v>
      </c>
      <c r="D6" s="21" t="str">
        <f>INDEX('Members Data'!$D$3:$D$371,MATCH(A6,'Members Data'!$A$3:$A$371,0))</f>
        <v>Toya Mission Accomplished</v>
      </c>
      <c r="E6" s="21" t="str">
        <f>IFERROR(INDEX('Ring 2 11,12, 21 - 26'!#REF!,MATCH(A6,'Ring 2 11,12, 21 - 26'!#REF!,0)),"0")</f>
        <v>0</v>
      </c>
      <c r="F6" s="21" t="str">
        <f>IFERROR(INDEX('Ring 2 11,12, 21 - 26'!#REF!,MATCH(A6,'Ring 2 11,12, 21 - 26'!#REF!,0)),"0")</f>
        <v>0</v>
      </c>
      <c r="G6" s="21" t="str">
        <f>IFERROR(INDEX('Ring 2 11,12, 21 - 26'!#REF!,MATCH(A6,'Ring 2 11,12, 21 - 26'!#REF!,0)),"0")</f>
        <v>0</v>
      </c>
      <c r="H6" s="21" t="str">
        <f>IFERROR(INDEX('Ring 3 27 - 41'!#REF!,MATCH(A6,'Ring 3 27 - 41'!#REF!,0)),"0")</f>
        <v>0</v>
      </c>
      <c r="I6" s="21" t="str">
        <f>IFERROR(INDEX('Ring 3 27 - 41'!#REF!,MATCH(A6,'Ring 3 27 - 41'!#REF!,0)),"0")</f>
        <v>0</v>
      </c>
      <c r="J6" s="21" t="str">
        <f>IFERROR(INDEX('Ring 3 27 - 41'!#REF!,MATCH(A6,'Ring 3 27 - 41'!#REF!,0)),"0")</f>
        <v>0</v>
      </c>
      <c r="K6" s="18">
        <f t="shared" si="2"/>
        <v>0</v>
      </c>
      <c r="L6" s="1" cm="1">
        <f t="array" ref="L6">SUMPRODUCT((K6&lt;=$K$4:$K$307)/COUNTIF($K$4:$K$307,$K$4:$K$307))</f>
        <v>0.99999999999999634</v>
      </c>
      <c r="M6">
        <f t="shared" si="3"/>
        <v>0</v>
      </c>
      <c r="N6">
        <f t="shared" si="0"/>
        <v>0.99999999999999634</v>
      </c>
      <c r="O6">
        <f t="shared" si="4"/>
        <v>0</v>
      </c>
      <c r="P6">
        <f t="shared" si="1"/>
        <v>0.99999999999999634</v>
      </c>
    </row>
    <row r="7" spans="1:21" ht="17.399999999999999" x14ac:dyDescent="0.3">
      <c r="A7" s="20" t="str">
        <f t="array" ref="A7">LOOKUP(2,1/(COUNTIF($A$1:A6,'Members Data'!$A$3:$A$371)=0),'Members Data'!$A$3:$A$371)</f>
        <v>J228</v>
      </c>
      <c r="B7" s="21" t="str">
        <f>INDEX('Members Data'!$B$3:$B$371,MATCH(A7,'Members Data'!$A$3:$A$371,0))</f>
        <v>Alice Hartenfeld</v>
      </c>
      <c r="C7" s="21">
        <f>INDEX('Members Data'!$C$3:$C$372,MATCH(A7,'Members Data'!$A$3:$A$371,0))</f>
        <v>154</v>
      </c>
      <c r="D7" s="21" t="str">
        <f>INDEX('Members Data'!$D$3:$D$371,MATCH(A7,'Members Data'!$A$3:$A$371,0))</f>
        <v>Anchor Lullaby</v>
      </c>
      <c r="E7" s="21" t="str">
        <f>IFERROR(INDEX('Ring 2 11,12, 21 - 26'!#REF!,MATCH(A7,'Ring 2 11,12, 21 - 26'!#REF!,0)),"0")</f>
        <v>0</v>
      </c>
      <c r="F7" s="21" t="str">
        <f>IFERROR(INDEX('Ring 2 11,12, 21 - 26'!#REF!,MATCH(A7,'Ring 2 11,12, 21 - 26'!#REF!,0)),"0")</f>
        <v>0</v>
      </c>
      <c r="G7" s="21" t="str">
        <f>IFERROR(INDEX('Ring 2 11,12, 21 - 26'!#REF!,MATCH(A7,'Ring 2 11,12, 21 - 26'!#REF!,0)),"0")</f>
        <v>0</v>
      </c>
      <c r="H7" s="21" t="str">
        <f>IFERROR(INDEX('Ring 3 27 - 41'!#REF!,MATCH(A7,'Ring 3 27 - 41'!#REF!,0)),"0")</f>
        <v>0</v>
      </c>
      <c r="I7" s="21" t="str">
        <f>IFERROR(INDEX('Ring 3 27 - 41'!#REF!,MATCH(A7,'Ring 3 27 - 41'!#REF!,0)),"0")</f>
        <v>0</v>
      </c>
      <c r="J7" s="21" t="str">
        <f>IFERROR(INDEX('Ring 3 27 - 41'!#REF!,MATCH(A7,'Ring 3 27 - 41'!#REF!,0)),"0")</f>
        <v>0</v>
      </c>
      <c r="K7" s="18">
        <f t="shared" si="2"/>
        <v>0</v>
      </c>
      <c r="L7" s="1" cm="1">
        <f t="array" ref="L7">SUMPRODUCT((K7&lt;=$K$4:$K$307)/COUNTIF($K$4:$K$307,$K$4:$K$307))</f>
        <v>0.99999999999999634</v>
      </c>
      <c r="M7">
        <f t="shared" si="3"/>
        <v>0</v>
      </c>
      <c r="N7">
        <f t="shared" si="0"/>
        <v>0.99999999999999634</v>
      </c>
      <c r="O7">
        <f t="shared" si="4"/>
        <v>0</v>
      </c>
      <c r="P7">
        <f t="shared" si="1"/>
        <v>0.99999999999999634</v>
      </c>
    </row>
    <row r="8" spans="1:21" ht="17.399999999999999" x14ac:dyDescent="0.3">
      <c r="A8" s="20" t="str">
        <f t="array" ref="A8">LOOKUP(2,1/(COUNTIF($A$1:A7,'Members Data'!$A$3:$A$371)=0),'Members Data'!$A$3:$A$371)</f>
        <v>J227</v>
      </c>
      <c r="B8" s="21" t="str">
        <f>INDEX('Members Data'!$B$3:$B$371,MATCH(A8,'Members Data'!$A$3:$A$371,0))</f>
        <v>Alice Hartenfeld</v>
      </c>
      <c r="C8" s="21">
        <f>INDEX('Members Data'!$C$3:$C$372,MATCH(A8,'Members Data'!$A$3:$A$371,0))</f>
        <v>154</v>
      </c>
      <c r="D8" s="21" t="str">
        <f>INDEX('Members Data'!$D$3:$D$371,MATCH(A8,'Members Data'!$A$3:$A$371,0))</f>
        <v>Brynseion Meiron</v>
      </c>
      <c r="E8" s="21" t="str">
        <f>IFERROR(INDEX('Ring 2 11,12, 21 - 26'!#REF!,MATCH(A8,'Ring 2 11,12, 21 - 26'!#REF!,0)),"0")</f>
        <v>0</v>
      </c>
      <c r="F8" s="21" t="str">
        <f>IFERROR(INDEX('Ring 2 11,12, 21 - 26'!#REF!,MATCH(A8,'Ring 2 11,12, 21 - 26'!#REF!,0)),"0")</f>
        <v>0</v>
      </c>
      <c r="G8" s="21" t="str">
        <f>IFERROR(INDEX('Ring 2 11,12, 21 - 26'!#REF!,MATCH(A8,'Ring 2 11,12, 21 - 26'!#REF!,0)),"0")</f>
        <v>0</v>
      </c>
      <c r="H8" s="21" t="str">
        <f>IFERROR(INDEX('Ring 3 27 - 41'!#REF!,MATCH(A8,'Ring 3 27 - 41'!#REF!,0)),"0")</f>
        <v>0</v>
      </c>
      <c r="I8" s="21" t="str">
        <f>IFERROR(INDEX('Ring 3 27 - 41'!#REF!,MATCH(A8,'Ring 3 27 - 41'!#REF!,0)),"0")</f>
        <v>0</v>
      </c>
      <c r="J8" s="21" t="str">
        <f>IFERROR(INDEX('Ring 3 27 - 41'!#REF!,MATCH(A8,'Ring 3 27 - 41'!#REF!,0)),"0")</f>
        <v>0</v>
      </c>
      <c r="K8" s="18">
        <f t="shared" si="2"/>
        <v>0</v>
      </c>
      <c r="L8" s="1" cm="1">
        <f t="array" ref="L8">SUMPRODUCT((K8&lt;=$K$4:$K$307)/COUNTIF($K$4:$K$307,$K$4:$K$307))</f>
        <v>0.99999999999999634</v>
      </c>
      <c r="M8">
        <f t="shared" si="3"/>
        <v>0</v>
      </c>
      <c r="N8">
        <f t="shared" si="0"/>
        <v>0.99999999999999634</v>
      </c>
      <c r="O8">
        <f t="shared" si="4"/>
        <v>0</v>
      </c>
      <c r="P8">
        <f t="shared" si="1"/>
        <v>0.99999999999999634</v>
      </c>
    </row>
    <row r="9" spans="1:21" ht="17.399999999999999" x14ac:dyDescent="0.3">
      <c r="A9" s="20" t="str">
        <f t="array" ref="A9">LOOKUP(2,1/(COUNTIF($A$1:A8,'Members Data'!$A$3:$A$371)=0),'Members Data'!$A$3:$A$371)</f>
        <v>J229</v>
      </c>
      <c r="B9" s="21" t="str">
        <f>INDEX('Members Data'!$B$3:$B$371,MATCH(A9,'Members Data'!$A$3:$A$371,0))</f>
        <v>Alexia Lilley</v>
      </c>
      <c r="C9" s="21">
        <f>INDEX('Members Data'!$C$3:$C$372,MATCH(A9,'Members Data'!$A$3:$A$371,0))</f>
        <v>153</v>
      </c>
      <c r="D9" s="21" t="str">
        <f>INDEX('Members Data'!$D$3:$D$371,MATCH(A9,'Members Data'!$A$3:$A$371,0))</f>
        <v>Cayberry Pieces of Eight</v>
      </c>
      <c r="E9" s="21" t="str">
        <f>IFERROR(INDEX('Ring 2 11,12, 21 - 26'!#REF!,MATCH(A9,'Ring 2 11,12, 21 - 26'!#REF!,0)),"0")</f>
        <v>0</v>
      </c>
      <c r="F9" s="21" t="str">
        <f>IFERROR(INDEX('Ring 2 11,12, 21 - 26'!#REF!,MATCH(A9,'Ring 2 11,12, 21 - 26'!#REF!,0)),"0")</f>
        <v>0</v>
      </c>
      <c r="G9" s="21" t="str">
        <f>IFERROR(INDEX('Ring 2 11,12, 21 - 26'!#REF!,MATCH(A9,'Ring 2 11,12, 21 - 26'!#REF!,0)),"0")</f>
        <v>0</v>
      </c>
      <c r="H9" s="21" t="str">
        <f>IFERROR(INDEX('Ring 3 27 - 41'!#REF!,MATCH(A9,'Ring 3 27 - 41'!#REF!,0)),"0")</f>
        <v>0</v>
      </c>
      <c r="I9" s="21" t="str">
        <f>IFERROR(INDEX('Ring 3 27 - 41'!#REF!,MATCH(A9,'Ring 3 27 - 41'!#REF!,0)),"0")</f>
        <v>0</v>
      </c>
      <c r="J9" s="21" t="str">
        <f>IFERROR(INDEX('Ring 3 27 - 41'!#REF!,MATCH(A9,'Ring 3 27 - 41'!#REF!,0)),"0")</f>
        <v>0</v>
      </c>
      <c r="K9" s="18">
        <f t="shared" si="2"/>
        <v>0</v>
      </c>
      <c r="L9" s="1" cm="1">
        <f t="array" ref="L9">SUMPRODUCT((K9&lt;=$K$4:$K$307)/COUNTIF($K$4:$K$307,$K$4:$K$307))</f>
        <v>0.99999999999999634</v>
      </c>
      <c r="M9">
        <f t="shared" si="3"/>
        <v>0</v>
      </c>
      <c r="N9">
        <f t="shared" si="0"/>
        <v>0.99999999999999634</v>
      </c>
      <c r="O9">
        <f t="shared" si="4"/>
        <v>0</v>
      </c>
      <c r="P9">
        <f t="shared" si="1"/>
        <v>0.99999999999999634</v>
      </c>
    </row>
    <row r="10" spans="1:21" ht="17.399999999999999" x14ac:dyDescent="0.3">
      <c r="A10" s="20" t="str">
        <f t="array" ref="A10">LOOKUP(2,1/(COUNTIF($A$1:A9,'Members Data'!$A$3:$A$371)=0),'Members Data'!$A$3:$A$371)</f>
        <v>J225</v>
      </c>
      <c r="B10" s="21" t="str">
        <f>INDEX('Members Data'!$B$3:$B$371,MATCH(A10,'Members Data'!$A$3:$A$371,0))</f>
        <v>Alexia Lilley</v>
      </c>
      <c r="C10" s="21">
        <f>INDEX('Members Data'!$C$3:$C$372,MATCH(A10,'Members Data'!$A$3:$A$371,0))</f>
        <v>153</v>
      </c>
      <c r="D10" s="21" t="str">
        <f>INDEX('Members Data'!$D$3:$D$371,MATCH(A10,'Members Data'!$A$3:$A$371,0))</f>
        <v>Colby Grandeur</v>
      </c>
      <c r="E10" s="21" t="str">
        <f>IFERROR(INDEX('Ring 2 11,12, 21 - 26'!#REF!,MATCH(A10,'Ring 2 11,12, 21 - 26'!#REF!,0)),"0")</f>
        <v>0</v>
      </c>
      <c r="F10" s="21" t="str">
        <f>IFERROR(INDEX('Ring 2 11,12, 21 - 26'!#REF!,MATCH(A10,'Ring 2 11,12, 21 - 26'!#REF!,0)),"0")</f>
        <v>0</v>
      </c>
      <c r="G10" s="21" t="str">
        <f>IFERROR(INDEX('Ring 2 11,12, 21 - 26'!#REF!,MATCH(A10,'Ring 2 11,12, 21 - 26'!#REF!,0)),"0")</f>
        <v>0</v>
      </c>
      <c r="H10" s="21" t="str">
        <f>IFERROR(INDEX('Ring 3 27 - 41'!#REF!,MATCH(A10,'Ring 3 27 - 41'!#REF!,0)),"0")</f>
        <v>0</v>
      </c>
      <c r="I10" s="21" t="str">
        <f>IFERROR(INDEX('Ring 3 27 - 41'!#REF!,MATCH(A10,'Ring 3 27 - 41'!#REF!,0)),"0")</f>
        <v>0</v>
      </c>
      <c r="J10" s="21" t="str">
        <f>IFERROR(INDEX('Ring 3 27 - 41'!#REF!,MATCH(A10,'Ring 3 27 - 41'!#REF!,0)),"0")</f>
        <v>0</v>
      </c>
      <c r="K10" s="18">
        <f t="shared" si="2"/>
        <v>0</v>
      </c>
      <c r="L10" s="1" cm="1">
        <f t="array" ref="L10">SUMPRODUCT((K10&lt;=$K$4:$K$307)/COUNTIF($K$4:$K$307,$K$4:$K$307))</f>
        <v>0.99999999999999634</v>
      </c>
      <c r="M10">
        <f t="shared" si="3"/>
        <v>0</v>
      </c>
      <c r="N10">
        <f t="shared" si="0"/>
        <v>0.99999999999999634</v>
      </c>
      <c r="O10">
        <f t="shared" si="4"/>
        <v>0</v>
      </c>
      <c r="P10">
        <f t="shared" si="1"/>
        <v>0.99999999999999634</v>
      </c>
    </row>
    <row r="11" spans="1:21" ht="17.399999999999999" x14ac:dyDescent="0.3">
      <c r="A11" s="20" t="str">
        <f t="array" ref="A11">LOOKUP(2,1/(COUNTIF($A$1:A10,'Members Data'!$A$3:$A$371)=0),'Members Data'!$A$3:$A$371)</f>
        <v>J223</v>
      </c>
      <c r="B11" s="21" t="str">
        <f>INDEX('Members Data'!$B$3:$B$371,MATCH(A11,'Members Data'!$A$3:$A$371,0))</f>
        <v>Emily Atherton</v>
      </c>
      <c r="C11" s="21">
        <f>INDEX('Members Data'!$C$3:$C$372,MATCH(A11,'Members Data'!$A$3:$A$371,0))</f>
        <v>152</v>
      </c>
      <c r="D11" s="21" t="str">
        <f>INDEX('Members Data'!$D$3:$D$371,MATCH(A11,'Members Data'!$A$3:$A$371,0))</f>
        <v>Florence</v>
      </c>
      <c r="E11" s="21" t="str">
        <f>IFERROR(INDEX('Ring 2 11,12, 21 - 26'!#REF!,MATCH(A11,'Ring 2 11,12, 21 - 26'!#REF!,0)),"0")</f>
        <v>0</v>
      </c>
      <c r="F11" s="21" t="str">
        <f>IFERROR(INDEX('Ring 2 11,12, 21 - 26'!#REF!,MATCH(A11,'Ring 2 11,12, 21 - 26'!#REF!,0)),"0")</f>
        <v>0</v>
      </c>
      <c r="G11" s="21" t="str">
        <f>IFERROR(INDEX('Ring 2 11,12, 21 - 26'!#REF!,MATCH(A11,'Ring 2 11,12, 21 - 26'!#REF!,0)),"0")</f>
        <v>0</v>
      </c>
      <c r="H11" s="21" t="str">
        <f>IFERROR(INDEX('Ring 3 27 - 41'!#REF!,MATCH(A11,'Ring 3 27 - 41'!#REF!,0)),"0")</f>
        <v>0</v>
      </c>
      <c r="I11" s="21" t="str">
        <f>IFERROR(INDEX('Ring 3 27 - 41'!#REF!,MATCH(A11,'Ring 3 27 - 41'!#REF!,0)),"0")</f>
        <v>0</v>
      </c>
      <c r="J11" s="21" t="str">
        <f>IFERROR(INDEX('Ring 3 27 - 41'!#REF!,MATCH(A11,'Ring 3 27 - 41'!#REF!,0)),"0")</f>
        <v>0</v>
      </c>
      <c r="K11" s="18">
        <f t="shared" si="2"/>
        <v>0</v>
      </c>
      <c r="L11" s="1" cm="1">
        <f t="array" ref="L11">SUMPRODUCT((K11&lt;=$K$4:$K$307)/COUNTIF($K$4:$K$307,$K$4:$K$307))</f>
        <v>0.99999999999999634</v>
      </c>
      <c r="M11">
        <f t="shared" si="3"/>
        <v>0</v>
      </c>
      <c r="N11">
        <f t="shared" si="0"/>
        <v>0.99999999999999634</v>
      </c>
      <c r="O11">
        <f t="shared" si="4"/>
        <v>0</v>
      </c>
      <c r="P11">
        <f t="shared" si="1"/>
        <v>0.99999999999999634</v>
      </c>
    </row>
    <row r="12" spans="1:21" ht="17.399999999999999" x14ac:dyDescent="0.3">
      <c r="A12" s="20" t="str">
        <f t="array" ref="A12">LOOKUP(2,1/(COUNTIF($A$1:A11,'Members Data'!$A$3:$A$371)=0),'Members Data'!$A$3:$A$371)</f>
        <v>I222</v>
      </c>
      <c r="B12" s="21" t="str">
        <f>INDEX('Members Data'!$B$3:$B$371,MATCH(A12,'Members Data'!$A$3:$A$371,0))</f>
        <v>Molly Gorst</v>
      </c>
      <c r="C12" s="21">
        <f>INDEX('Members Data'!$C$3:$C$372,MATCH(A12,'Members Data'!$A$3:$A$371,0))</f>
        <v>151</v>
      </c>
      <c r="D12" s="21" t="str">
        <f>INDEX('Members Data'!$D$3:$D$371,MATCH(A12,'Members Data'!$A$3:$A$371,0))</f>
        <v>Hiccup</v>
      </c>
      <c r="E12" s="21" t="str">
        <f>IFERROR(INDEX('Ring 2 11,12, 21 - 26'!#REF!,MATCH(A12,'Ring 2 11,12, 21 - 26'!#REF!,0)),"0")</f>
        <v>0</v>
      </c>
      <c r="F12" s="21" t="str">
        <f>IFERROR(INDEX('Ring 2 11,12, 21 - 26'!#REF!,MATCH(A12,'Ring 2 11,12, 21 - 26'!#REF!,0)),"0")</f>
        <v>0</v>
      </c>
      <c r="G12" s="21" t="str">
        <f>IFERROR(INDEX('Ring 2 11,12, 21 - 26'!#REF!,MATCH(A12,'Ring 2 11,12, 21 - 26'!#REF!,0)),"0")</f>
        <v>0</v>
      </c>
      <c r="H12" s="21" t="str">
        <f>IFERROR(INDEX('Ring 3 27 - 41'!#REF!,MATCH(A12,'Ring 3 27 - 41'!#REF!,0)),"0")</f>
        <v>0</v>
      </c>
      <c r="I12" s="21" t="str">
        <f>IFERROR(INDEX('Ring 3 27 - 41'!#REF!,MATCH(A12,'Ring 3 27 - 41'!#REF!,0)),"0")</f>
        <v>0</v>
      </c>
      <c r="J12" s="21" t="str">
        <f>IFERROR(INDEX('Ring 3 27 - 41'!#REF!,MATCH(A12,'Ring 3 27 - 41'!#REF!,0)),"0")</f>
        <v>0</v>
      </c>
      <c r="K12" s="18">
        <f t="shared" si="2"/>
        <v>0</v>
      </c>
      <c r="L12" s="1" cm="1">
        <f t="array" ref="L12">SUMPRODUCT((K12&lt;=$K$4:$K$307)/COUNTIF($K$4:$K$307,$K$4:$K$307))</f>
        <v>0.99999999999999634</v>
      </c>
      <c r="M12">
        <f t="shared" si="3"/>
        <v>0</v>
      </c>
      <c r="N12">
        <f t="shared" si="0"/>
        <v>0.99999999999999634</v>
      </c>
      <c r="O12">
        <f t="shared" si="4"/>
        <v>0</v>
      </c>
      <c r="P12">
        <f t="shared" si="1"/>
        <v>0.99999999999999634</v>
      </c>
    </row>
    <row r="13" spans="1:21" ht="17.399999999999999" x14ac:dyDescent="0.3">
      <c r="A13" s="20" t="str">
        <f t="array" ref="A13">LOOKUP(2,1/(COUNTIF($A$1:A12,'Members Data'!$A$3:$A$371)=0),'Members Data'!$A$3:$A$371)</f>
        <v>S221</v>
      </c>
      <c r="B13" s="21" t="str">
        <f>INDEX('Members Data'!$B$3:$B$371,MATCH(A13,'Members Data'!$A$3:$A$371,0))</f>
        <v>Lucy Clutton</v>
      </c>
      <c r="C13" s="21">
        <f>INDEX('Members Data'!$C$3:$C$372,MATCH(A13,'Members Data'!$A$3:$A$371,0))</f>
        <v>150</v>
      </c>
      <c r="D13" s="21" t="str">
        <f>INDEX('Members Data'!$D$3:$D$371,MATCH(A13,'Members Data'!$A$3:$A$371,0))</f>
        <v>Cootehill Miss Molly</v>
      </c>
      <c r="E13" s="21" t="str">
        <f>IFERROR(INDEX('Ring 2 11,12, 21 - 26'!#REF!,MATCH(A13,'Ring 2 11,12, 21 - 26'!#REF!,0)),"0")</f>
        <v>0</v>
      </c>
      <c r="F13" s="21" t="str">
        <f>IFERROR(INDEX('Ring 2 11,12, 21 - 26'!#REF!,MATCH(A13,'Ring 2 11,12, 21 - 26'!#REF!,0)),"0")</f>
        <v>0</v>
      </c>
      <c r="G13" s="21" t="str">
        <f>IFERROR(INDEX('Ring 2 11,12, 21 - 26'!#REF!,MATCH(A13,'Ring 2 11,12, 21 - 26'!#REF!,0)),"0")</f>
        <v>0</v>
      </c>
      <c r="H13" s="21" t="str">
        <f>IFERROR(INDEX('Ring 3 27 - 41'!#REF!,MATCH(A13,'Ring 3 27 - 41'!#REF!,0)),"0")</f>
        <v>0</v>
      </c>
      <c r="I13" s="21" t="str">
        <f>IFERROR(INDEX('Ring 3 27 - 41'!#REF!,MATCH(A13,'Ring 3 27 - 41'!#REF!,0)),"0")</f>
        <v>0</v>
      </c>
      <c r="J13" s="21" t="str">
        <f>IFERROR(INDEX('Ring 3 27 - 41'!#REF!,MATCH(A13,'Ring 3 27 - 41'!#REF!,0)),"0")</f>
        <v>0</v>
      </c>
      <c r="K13" s="18">
        <f t="shared" si="2"/>
        <v>0</v>
      </c>
      <c r="L13" s="1" cm="1">
        <f t="array" ref="L13">SUMPRODUCT((K13&lt;=$K$4:$K$307)/COUNTIF($K$4:$K$307,$K$4:$K$307))</f>
        <v>0.99999999999999634</v>
      </c>
      <c r="M13">
        <f t="shared" si="3"/>
        <v>0</v>
      </c>
      <c r="N13">
        <f t="shared" si="0"/>
        <v>0.99999999999999634</v>
      </c>
      <c r="O13">
        <f t="shared" si="4"/>
        <v>0</v>
      </c>
      <c r="P13">
        <f t="shared" si="1"/>
        <v>0.99999999999999634</v>
      </c>
    </row>
    <row r="14" spans="1:21" ht="17.399999999999999" x14ac:dyDescent="0.3">
      <c r="A14" s="20" t="str">
        <f t="array" ref="A14">LOOKUP(2,1/(COUNTIF($A$1:A13,'Members Data'!$A$3:$A$371)=0),'Members Data'!$A$3:$A$371)</f>
        <v>S220</v>
      </c>
      <c r="B14" s="21" t="str">
        <f>INDEX('Members Data'!$B$3:$B$371,MATCH(A14,'Members Data'!$A$3:$A$371,0))</f>
        <v>Eva Davidson</v>
      </c>
      <c r="C14" s="21">
        <f>INDEX('Members Data'!$C$3:$C$372,MATCH(A14,'Members Data'!$A$3:$A$371,0))</f>
        <v>149</v>
      </c>
      <c r="D14" s="21" t="str">
        <f>INDEX('Members Data'!$D$3:$D$371,MATCH(A14,'Members Data'!$A$3:$A$371,0))</f>
        <v>Kimico Just For You</v>
      </c>
      <c r="E14" s="21" t="str">
        <f>IFERROR(INDEX('Ring 2 11,12, 21 - 26'!#REF!,MATCH(A14,'Ring 2 11,12, 21 - 26'!#REF!,0)),"0")</f>
        <v>0</v>
      </c>
      <c r="F14" s="21" t="str">
        <f>IFERROR(INDEX('Ring 2 11,12, 21 - 26'!#REF!,MATCH(A14,'Ring 2 11,12, 21 - 26'!#REF!,0)),"0")</f>
        <v>0</v>
      </c>
      <c r="G14" s="21" t="str">
        <f>IFERROR(INDEX('Ring 2 11,12, 21 - 26'!#REF!,MATCH(A14,'Ring 2 11,12, 21 - 26'!#REF!,0)),"0")</f>
        <v>0</v>
      </c>
      <c r="H14" s="21" t="str">
        <f>IFERROR(INDEX('Ring 3 27 - 41'!#REF!,MATCH(A14,'Ring 3 27 - 41'!#REF!,0)),"0")</f>
        <v>0</v>
      </c>
      <c r="I14" s="21" t="str">
        <f>IFERROR(INDEX('Ring 3 27 - 41'!#REF!,MATCH(A14,'Ring 3 27 - 41'!#REF!,0)),"0")</f>
        <v>0</v>
      </c>
      <c r="J14" s="21" t="str">
        <f>IFERROR(INDEX('Ring 3 27 - 41'!#REF!,MATCH(A14,'Ring 3 27 - 41'!#REF!,0)),"0")</f>
        <v>0</v>
      </c>
      <c r="K14" s="18">
        <f t="shared" si="2"/>
        <v>0</v>
      </c>
      <c r="L14" s="1" cm="1">
        <f t="array" ref="L14">SUMPRODUCT((K14&lt;=$K$4:$K$307)/COUNTIF($K$4:$K$307,$K$4:$K$307))</f>
        <v>0.99999999999999634</v>
      </c>
      <c r="M14">
        <f t="shared" si="3"/>
        <v>0</v>
      </c>
      <c r="N14">
        <f t="shared" si="0"/>
        <v>0.99999999999999634</v>
      </c>
      <c r="O14">
        <f t="shared" si="4"/>
        <v>0</v>
      </c>
      <c r="P14">
        <f t="shared" si="1"/>
        <v>0.99999999999999634</v>
      </c>
    </row>
    <row r="15" spans="1:21" ht="17.399999999999999" x14ac:dyDescent="0.3">
      <c r="A15" s="20" t="str">
        <f t="array" ref="A15">LOOKUP(2,1/(COUNTIF($A$1:A14,'Members Data'!$A$3:$A$371)=0),'Members Data'!$A$3:$A$371)</f>
        <v>S219</v>
      </c>
      <c r="B15" s="21" t="str">
        <f>INDEX('Members Data'!$B$3:$B$371,MATCH(A15,'Members Data'!$A$3:$A$371,0))</f>
        <v>Suzie Kavanagh</v>
      </c>
      <c r="C15" s="21">
        <f>INDEX('Members Data'!$C$3:$C$372,MATCH(A15,'Members Data'!$A$3:$A$371,0))</f>
        <v>148</v>
      </c>
      <c r="D15" s="21" t="str">
        <f>INDEX('Members Data'!$D$3:$D$371,MATCH(A15,'Members Data'!$A$3:$A$371,0))</f>
        <v>Kimico Just For You</v>
      </c>
      <c r="E15" s="21" t="str">
        <f>IFERROR(INDEX('Ring 2 11,12, 21 - 26'!#REF!,MATCH(A15,'Ring 2 11,12, 21 - 26'!#REF!,0)),"0")</f>
        <v>0</v>
      </c>
      <c r="F15" s="21" t="str">
        <f>IFERROR(INDEX('Ring 2 11,12, 21 - 26'!#REF!,MATCH(A15,'Ring 2 11,12, 21 - 26'!#REF!,0)),"0")</f>
        <v>0</v>
      </c>
      <c r="G15" s="21" t="str">
        <f>IFERROR(INDEX('Ring 2 11,12, 21 - 26'!#REF!,MATCH(A15,'Ring 2 11,12, 21 - 26'!#REF!,0)),"0")</f>
        <v>0</v>
      </c>
      <c r="H15" s="21" t="str">
        <f>IFERROR(INDEX('Ring 3 27 - 41'!#REF!,MATCH(A15,'Ring 3 27 - 41'!#REF!,0)),"0")</f>
        <v>0</v>
      </c>
      <c r="I15" s="21" t="str">
        <f>IFERROR(INDEX('Ring 3 27 - 41'!#REF!,MATCH(A15,'Ring 3 27 - 41'!#REF!,0)),"0")</f>
        <v>0</v>
      </c>
      <c r="J15" s="21" t="str">
        <f>IFERROR(INDEX('Ring 3 27 - 41'!#REF!,MATCH(A15,'Ring 3 27 - 41'!#REF!,0)),"0")</f>
        <v>0</v>
      </c>
      <c r="K15" s="18">
        <f t="shared" si="2"/>
        <v>0</v>
      </c>
      <c r="L15" s="1" cm="1">
        <f t="array" ref="L15">SUMPRODUCT((K15&lt;=$K$4:$K$307)/COUNTIF($K$4:$K$307,$K$4:$K$307))</f>
        <v>0.99999999999999634</v>
      </c>
      <c r="M15">
        <f t="shared" si="3"/>
        <v>0</v>
      </c>
      <c r="N15">
        <f t="shared" si="0"/>
        <v>0.99999999999999634</v>
      </c>
      <c r="O15">
        <f t="shared" si="4"/>
        <v>0</v>
      </c>
      <c r="P15">
        <f t="shared" si="1"/>
        <v>0.99999999999999634</v>
      </c>
    </row>
    <row r="16" spans="1:21" ht="17.399999999999999" x14ac:dyDescent="0.3">
      <c r="A16" s="20" t="str">
        <f t="array" ref="A16">LOOKUP(2,1/(COUNTIF($A$1:A15,'Members Data'!$A$3:$A$371)=0),'Members Data'!$A$3:$A$371)</f>
        <v>I218</v>
      </c>
      <c r="B16" s="21" t="str">
        <f>INDEX('Members Data'!$B$3:$B$371,MATCH(A16,'Members Data'!$A$3:$A$371,0))</f>
        <v>Elsie Woodrow</v>
      </c>
      <c r="C16" s="21">
        <f>INDEX('Members Data'!$C$3:$C$372,MATCH(A16,'Members Data'!$A$3:$A$371,0))</f>
        <v>147</v>
      </c>
      <c r="D16" s="21" t="str">
        <f>INDEX('Members Data'!$D$3:$D$371,MATCH(A16,'Members Data'!$A$3:$A$371,0))</f>
        <v>Ghleoiteoigin Lady</v>
      </c>
      <c r="E16" s="21" t="str">
        <f>IFERROR(INDEX('Ring 2 11,12, 21 - 26'!#REF!,MATCH(A16,'Ring 2 11,12, 21 - 26'!#REF!,0)),"0")</f>
        <v>0</v>
      </c>
      <c r="F16" s="21" t="str">
        <f>IFERROR(INDEX('Ring 2 11,12, 21 - 26'!#REF!,MATCH(A16,'Ring 2 11,12, 21 - 26'!#REF!,0)),"0")</f>
        <v>0</v>
      </c>
      <c r="G16" s="21" t="str">
        <f>IFERROR(INDEX('Ring 2 11,12, 21 - 26'!#REF!,MATCH(A16,'Ring 2 11,12, 21 - 26'!#REF!,0)),"0")</f>
        <v>0</v>
      </c>
      <c r="H16" s="21" t="str">
        <f>IFERROR(INDEX('Ring 3 27 - 41'!#REF!,MATCH(A16,'Ring 3 27 - 41'!#REF!,0)),"0")</f>
        <v>0</v>
      </c>
      <c r="I16" s="21" t="str">
        <f>IFERROR(INDEX('Ring 3 27 - 41'!#REF!,MATCH(A16,'Ring 3 27 - 41'!#REF!,0)),"0")</f>
        <v>0</v>
      </c>
      <c r="J16" s="21" t="str">
        <f>IFERROR(INDEX('Ring 3 27 - 41'!#REF!,MATCH(A16,'Ring 3 27 - 41'!#REF!,0)),"0")</f>
        <v>0</v>
      </c>
      <c r="K16" s="18">
        <f t="shared" si="2"/>
        <v>0</v>
      </c>
      <c r="L16" s="1" cm="1">
        <f t="array" ref="L16">SUMPRODUCT((K16&lt;=$K$4:$K$307)/COUNTIF($K$4:$K$307,$K$4:$K$307))</f>
        <v>0.99999999999999634</v>
      </c>
      <c r="M16">
        <f t="shared" si="3"/>
        <v>0</v>
      </c>
      <c r="N16">
        <f t="shared" si="0"/>
        <v>0.99999999999999634</v>
      </c>
      <c r="O16">
        <f t="shared" si="4"/>
        <v>0</v>
      </c>
      <c r="P16">
        <f t="shared" si="1"/>
        <v>0.99999999999999634</v>
      </c>
    </row>
    <row r="17" spans="1:16" ht="17.399999999999999" x14ac:dyDescent="0.3">
      <c r="A17" s="20" t="str">
        <f t="array" ref="A17">LOOKUP(2,1/(COUNTIF($A$1:A16,'Members Data'!$A$3:$A$371)=0),'Members Data'!$A$3:$A$371)</f>
        <v>I217</v>
      </c>
      <c r="B17" s="21" t="str">
        <f>INDEX('Members Data'!$B$3:$B$371,MATCH(A17,'Members Data'!$A$3:$A$371,0))</f>
        <v>Georgia Shaw</v>
      </c>
      <c r="C17" s="21">
        <f>INDEX('Members Data'!$C$3:$C$372,MATCH(A17,'Members Data'!$A$3:$A$371,0))</f>
        <v>146</v>
      </c>
      <c r="D17" s="21" t="str">
        <f>INDEX('Members Data'!$D$3:$D$371,MATCH(A17,'Members Data'!$A$3:$A$371,0))</f>
        <v>Aredis Prospero</v>
      </c>
      <c r="E17" s="21" t="str">
        <f>IFERROR(INDEX('Ring 2 11,12, 21 - 26'!#REF!,MATCH(A17,'Ring 2 11,12, 21 - 26'!#REF!,0)),"0")</f>
        <v>0</v>
      </c>
      <c r="F17" s="21" t="str">
        <f>IFERROR(INDEX('Ring 2 11,12, 21 - 26'!#REF!,MATCH(A17,'Ring 2 11,12, 21 - 26'!#REF!,0)),"0")</f>
        <v>0</v>
      </c>
      <c r="G17" s="21" t="str">
        <f>IFERROR(INDEX('Ring 2 11,12, 21 - 26'!#REF!,MATCH(A17,'Ring 2 11,12, 21 - 26'!#REF!,0)),"0")</f>
        <v>0</v>
      </c>
      <c r="H17" s="21" t="str">
        <f>IFERROR(INDEX('Ring 3 27 - 41'!#REF!,MATCH(A17,'Ring 3 27 - 41'!#REF!,0)),"0")</f>
        <v>0</v>
      </c>
      <c r="I17" s="21" t="str">
        <f>IFERROR(INDEX('Ring 3 27 - 41'!#REF!,MATCH(A17,'Ring 3 27 - 41'!#REF!,0)),"0")</f>
        <v>0</v>
      </c>
      <c r="J17" s="21" t="str">
        <f>IFERROR(INDEX('Ring 3 27 - 41'!#REF!,MATCH(A17,'Ring 3 27 - 41'!#REF!,0)),"0")</f>
        <v>0</v>
      </c>
      <c r="K17" s="18">
        <f t="shared" si="2"/>
        <v>0</v>
      </c>
      <c r="L17" s="1" cm="1">
        <f t="array" ref="L17">SUMPRODUCT((K17&lt;=$K$4:$K$307)/COUNTIF($K$4:$K$307,$K$4:$K$307))</f>
        <v>0.99999999999999634</v>
      </c>
      <c r="M17">
        <f t="shared" si="3"/>
        <v>0</v>
      </c>
      <c r="N17">
        <f t="shared" si="0"/>
        <v>0.99999999999999634</v>
      </c>
      <c r="O17">
        <f t="shared" si="4"/>
        <v>0</v>
      </c>
      <c r="P17">
        <f t="shared" si="1"/>
        <v>0.99999999999999634</v>
      </c>
    </row>
    <row r="18" spans="1:16" ht="17.399999999999999" x14ac:dyDescent="0.3">
      <c r="A18" s="20" t="str">
        <f t="array" ref="A18">LOOKUP(2,1/(COUNTIF($A$1:A17,'Members Data'!$A$3:$A$371)=0),'Members Data'!$A$3:$A$371)</f>
        <v>I216</v>
      </c>
      <c r="B18" s="21" t="str">
        <f>INDEX('Members Data'!$B$3:$B$371,MATCH(A18,'Members Data'!$A$3:$A$371,0))</f>
        <v>Katrina Courtney</v>
      </c>
      <c r="C18" s="21">
        <f>INDEX('Members Data'!$C$3:$C$372,MATCH(A18,'Members Data'!$A$3:$A$371,0))</f>
        <v>17</v>
      </c>
      <c r="D18" s="21" t="str">
        <f>INDEX('Members Data'!$D$3:$D$371,MATCH(A18,'Members Data'!$A$3:$A$371,0))</f>
        <v>Lady Verano</v>
      </c>
      <c r="E18" s="21" t="str">
        <f>IFERROR(INDEX('Ring 2 11,12, 21 - 26'!#REF!,MATCH(A18,'Ring 2 11,12, 21 - 26'!#REF!,0)),"0")</f>
        <v>0</v>
      </c>
      <c r="F18" s="21" t="str">
        <f>IFERROR(INDEX('Ring 2 11,12, 21 - 26'!#REF!,MATCH(A18,'Ring 2 11,12, 21 - 26'!#REF!,0)),"0")</f>
        <v>0</v>
      </c>
      <c r="G18" s="21" t="str">
        <f>IFERROR(INDEX('Ring 2 11,12, 21 - 26'!#REF!,MATCH(A18,'Ring 2 11,12, 21 - 26'!#REF!,0)),"0")</f>
        <v>0</v>
      </c>
      <c r="H18" s="21" t="str">
        <f>IFERROR(INDEX('Ring 3 27 - 41'!#REF!,MATCH(A18,'Ring 3 27 - 41'!#REF!,0)),"0")</f>
        <v>0</v>
      </c>
      <c r="I18" s="21" t="str">
        <f>IFERROR(INDEX('Ring 3 27 - 41'!#REF!,MATCH(A18,'Ring 3 27 - 41'!#REF!,0)),"0")</f>
        <v>0</v>
      </c>
      <c r="J18" s="21" t="str">
        <f>IFERROR(INDEX('Ring 3 27 - 41'!#REF!,MATCH(A18,'Ring 3 27 - 41'!#REF!,0)),"0")</f>
        <v>0</v>
      </c>
      <c r="K18" s="18">
        <f t="shared" si="2"/>
        <v>0</v>
      </c>
      <c r="L18" s="1" cm="1">
        <f t="array" ref="L18">SUMPRODUCT((K18&lt;=$K$4:$K$307)/COUNTIF($K$4:$K$307,$K$4:$K$307))</f>
        <v>0.99999999999999634</v>
      </c>
      <c r="M18">
        <f t="shared" si="3"/>
        <v>0</v>
      </c>
      <c r="N18">
        <f t="shared" si="0"/>
        <v>0.99999999999999634</v>
      </c>
      <c r="O18">
        <f t="shared" si="4"/>
        <v>0</v>
      </c>
      <c r="P18">
        <f t="shared" si="1"/>
        <v>0.99999999999999634</v>
      </c>
    </row>
    <row r="19" spans="1:16" ht="17.399999999999999" x14ac:dyDescent="0.3">
      <c r="A19" s="20" t="str">
        <f t="array" ref="A19">LOOKUP(2,1/(COUNTIF($A$1:A18,'Members Data'!$A$3:$A$371)=0),'Members Data'!$A$3:$A$371)</f>
        <v>S215</v>
      </c>
      <c r="B19" s="21" t="str">
        <f>INDEX('Members Data'!$B$3:$B$371,MATCH(A19,'Members Data'!$A$3:$A$371,0))</f>
        <v>Rhiannan Evans</v>
      </c>
      <c r="C19" s="21">
        <f>INDEX('Members Data'!$C$3:$C$372,MATCH(A19,'Members Data'!$A$3:$A$371,0))</f>
        <v>145</v>
      </c>
      <c r="D19" s="21" t="str">
        <f>INDEX('Members Data'!$D$3:$D$371,MATCH(A19,'Members Data'!$A$3:$A$371,0))</f>
        <v>Hilltown Maisie</v>
      </c>
      <c r="E19" s="21" t="str">
        <f>IFERROR(INDEX('Ring 2 11,12, 21 - 26'!#REF!,MATCH(A19,'Ring 2 11,12, 21 - 26'!#REF!,0)),"0")</f>
        <v>0</v>
      </c>
      <c r="F19" s="21" t="str">
        <f>IFERROR(INDEX('Ring 2 11,12, 21 - 26'!#REF!,MATCH(A19,'Ring 2 11,12, 21 - 26'!#REF!,0)),"0")</f>
        <v>0</v>
      </c>
      <c r="G19" s="21" t="str">
        <f>IFERROR(INDEX('Ring 2 11,12, 21 - 26'!#REF!,MATCH(A19,'Ring 2 11,12, 21 - 26'!#REF!,0)),"0")</f>
        <v>0</v>
      </c>
      <c r="H19" s="21" t="str">
        <f>IFERROR(INDEX('Ring 3 27 - 41'!#REF!,MATCH(A19,'Ring 3 27 - 41'!#REF!,0)),"0")</f>
        <v>0</v>
      </c>
      <c r="I19" s="21" t="str">
        <f>IFERROR(INDEX('Ring 3 27 - 41'!#REF!,MATCH(A19,'Ring 3 27 - 41'!#REF!,0)),"0")</f>
        <v>0</v>
      </c>
      <c r="J19" s="21" t="str">
        <f>IFERROR(INDEX('Ring 3 27 - 41'!#REF!,MATCH(A19,'Ring 3 27 - 41'!#REF!,0)),"0")</f>
        <v>0</v>
      </c>
      <c r="K19" s="18">
        <f t="shared" si="2"/>
        <v>0</v>
      </c>
      <c r="L19" s="1" cm="1">
        <f t="array" ref="L19">SUMPRODUCT((K19&lt;=$K$4:$K$307)/COUNTIF($K$4:$K$307,$K$4:$K$307))</f>
        <v>0.99999999999999634</v>
      </c>
      <c r="M19">
        <f t="shared" si="3"/>
        <v>0</v>
      </c>
      <c r="N19">
        <f t="shared" si="0"/>
        <v>0.99999999999999634</v>
      </c>
      <c r="O19">
        <f t="shared" si="4"/>
        <v>0</v>
      </c>
      <c r="P19">
        <f t="shared" si="1"/>
        <v>0.99999999999999634</v>
      </c>
    </row>
    <row r="20" spans="1:16" ht="17.399999999999999" x14ac:dyDescent="0.3">
      <c r="A20" s="20" t="str">
        <f t="array" ref="A20">LOOKUP(2,1/(COUNTIF($A$1:A19,'Members Data'!$A$3:$A$371)=0),'Members Data'!$A$3:$A$371)</f>
        <v>S214</v>
      </c>
      <c r="B20" s="21" t="str">
        <f>INDEX('Members Data'!$B$3:$B$371,MATCH(A20,'Members Data'!$A$3:$A$371,0))</f>
        <v>Rhiannan Evans</v>
      </c>
      <c r="C20" s="21">
        <f>INDEX('Members Data'!$C$3:$C$372,MATCH(A20,'Members Data'!$A$3:$A$371,0))</f>
        <v>145</v>
      </c>
      <c r="D20" s="21" t="str">
        <f>INDEX('Members Data'!$D$3:$D$371,MATCH(A20,'Members Data'!$A$3:$A$371,0))</f>
        <v>Capitano</v>
      </c>
      <c r="E20" s="21" t="str">
        <f>IFERROR(INDEX('Ring 2 11,12, 21 - 26'!#REF!,MATCH(A20,'Ring 2 11,12, 21 - 26'!#REF!,0)),"0")</f>
        <v>0</v>
      </c>
      <c r="F20" s="21" t="str">
        <f>IFERROR(INDEX('Ring 2 11,12, 21 - 26'!#REF!,MATCH(A20,'Ring 2 11,12, 21 - 26'!#REF!,0)),"0")</f>
        <v>0</v>
      </c>
      <c r="G20" s="21" t="str">
        <f>IFERROR(INDEX('Ring 2 11,12, 21 - 26'!#REF!,MATCH(A20,'Ring 2 11,12, 21 - 26'!#REF!,0)),"0")</f>
        <v>0</v>
      </c>
      <c r="H20" s="21" t="str">
        <f>IFERROR(INDEX('Ring 3 27 - 41'!#REF!,MATCH(A20,'Ring 3 27 - 41'!#REF!,0)),"0")</f>
        <v>0</v>
      </c>
      <c r="I20" s="21" t="str">
        <f>IFERROR(INDEX('Ring 3 27 - 41'!#REF!,MATCH(A20,'Ring 3 27 - 41'!#REF!,0)),"0")</f>
        <v>0</v>
      </c>
      <c r="J20" s="21" t="str">
        <f>IFERROR(INDEX('Ring 3 27 - 41'!#REF!,MATCH(A20,'Ring 3 27 - 41'!#REF!,0)),"0")</f>
        <v>0</v>
      </c>
      <c r="K20" s="18">
        <f t="shared" si="2"/>
        <v>0</v>
      </c>
      <c r="L20" s="1" cm="1">
        <f t="array" ref="L20">SUMPRODUCT((K20&lt;=$K$4:$K$307)/COUNTIF($K$4:$K$307,$K$4:$K$307))</f>
        <v>0.99999999999999634</v>
      </c>
      <c r="M20">
        <f t="shared" si="3"/>
        <v>0</v>
      </c>
      <c r="N20">
        <f t="shared" si="0"/>
        <v>0.99999999999999634</v>
      </c>
      <c r="O20">
        <f t="shared" si="4"/>
        <v>0</v>
      </c>
      <c r="P20">
        <f t="shared" si="1"/>
        <v>0.99999999999999634</v>
      </c>
    </row>
    <row r="21" spans="1:16" ht="17.399999999999999" x14ac:dyDescent="0.3">
      <c r="A21" s="20" t="str">
        <f t="array" ref="A21">LOOKUP(2,1/(COUNTIF($A$1:A20,'Members Data'!$A$3:$A$371)=0),'Members Data'!$A$3:$A$371)</f>
        <v>S212</v>
      </c>
      <c r="B21" s="21" t="str">
        <f>INDEX('Members Data'!$B$3:$B$371,MATCH(A21,'Members Data'!$A$3:$A$371,0))</f>
        <v>Maddison White</v>
      </c>
      <c r="C21" s="21">
        <f>INDEX('Members Data'!$C$3:$C$372,MATCH(A21,'Members Data'!$A$3:$A$371,0))</f>
        <v>144</v>
      </c>
      <c r="D21" s="21" t="str">
        <f>INDEX('Members Data'!$D$3:$D$371,MATCH(A21,'Members Data'!$A$3:$A$371,0))</f>
        <v>Dinin Krooncross</v>
      </c>
      <c r="E21" s="21" t="str">
        <f>IFERROR(INDEX('Ring 2 11,12, 21 - 26'!#REF!,MATCH(A21,'Ring 2 11,12, 21 - 26'!#REF!,0)),"0")</f>
        <v>0</v>
      </c>
      <c r="F21" s="21" t="str">
        <f>IFERROR(INDEX('Ring 2 11,12, 21 - 26'!#REF!,MATCH(A21,'Ring 2 11,12, 21 - 26'!#REF!,0)),"0")</f>
        <v>0</v>
      </c>
      <c r="G21" s="21" t="str">
        <f>IFERROR(INDEX('Ring 2 11,12, 21 - 26'!#REF!,MATCH(A21,'Ring 2 11,12, 21 - 26'!#REF!,0)),"0")</f>
        <v>0</v>
      </c>
      <c r="H21" s="21" t="str">
        <f>IFERROR(INDEX('Ring 3 27 - 41'!#REF!,MATCH(A21,'Ring 3 27 - 41'!#REF!,0)),"0")</f>
        <v>0</v>
      </c>
      <c r="I21" s="21" t="str">
        <f>IFERROR(INDEX('Ring 3 27 - 41'!#REF!,MATCH(A21,'Ring 3 27 - 41'!#REF!,0)),"0")</f>
        <v>0</v>
      </c>
      <c r="J21" s="21" t="str">
        <f>IFERROR(INDEX('Ring 3 27 - 41'!#REF!,MATCH(A21,'Ring 3 27 - 41'!#REF!,0)),"0")</f>
        <v>0</v>
      </c>
      <c r="K21" s="18">
        <f t="shared" si="2"/>
        <v>0</v>
      </c>
      <c r="L21" s="1" cm="1">
        <f t="array" ref="L21">SUMPRODUCT((K21&lt;=$K$4:$K$307)/COUNTIF($K$4:$K$307,$K$4:$K$307))</f>
        <v>0.99999999999999634</v>
      </c>
      <c r="M21">
        <f t="shared" si="3"/>
        <v>0</v>
      </c>
      <c r="N21">
        <f t="shared" si="0"/>
        <v>0.99999999999999634</v>
      </c>
      <c r="O21">
        <f t="shared" si="4"/>
        <v>0</v>
      </c>
      <c r="P21">
        <f t="shared" si="1"/>
        <v>0.99999999999999634</v>
      </c>
    </row>
    <row r="22" spans="1:16" ht="17.399999999999999" x14ac:dyDescent="0.3">
      <c r="A22" s="20" t="str">
        <f t="array" ref="A22">LOOKUP(2,1/(COUNTIF($A$1:A21,'Members Data'!$A$3:$A$371)=0),'Members Data'!$A$3:$A$371)</f>
        <v>J211</v>
      </c>
      <c r="B22" s="21" t="str">
        <f>INDEX('Members Data'!$B$3:$B$371,MATCH(A22,'Members Data'!$A$3:$A$371,0))</f>
        <v>Bobby Birch</v>
      </c>
      <c r="C22" s="21">
        <f>INDEX('Members Data'!$C$3:$C$372,MATCH(A22,'Members Data'!$A$3:$A$371,0))</f>
        <v>143</v>
      </c>
      <c r="D22" s="21" t="str">
        <f>INDEX('Members Data'!$D$3:$D$371,MATCH(A22,'Members Data'!$A$3:$A$371,0))</f>
        <v>Sparkle</v>
      </c>
      <c r="E22" s="21" t="str">
        <f>IFERROR(INDEX('Ring 2 11,12, 21 - 26'!#REF!,MATCH(A22,'Ring 2 11,12, 21 - 26'!#REF!,0)),"0")</f>
        <v>0</v>
      </c>
      <c r="F22" s="21" t="str">
        <f>IFERROR(INDEX('Ring 2 11,12, 21 - 26'!#REF!,MATCH(A22,'Ring 2 11,12, 21 - 26'!#REF!,0)),"0")</f>
        <v>0</v>
      </c>
      <c r="G22" s="21" t="str">
        <f>IFERROR(INDEX('Ring 2 11,12, 21 - 26'!#REF!,MATCH(A22,'Ring 2 11,12, 21 - 26'!#REF!,0)),"0")</f>
        <v>0</v>
      </c>
      <c r="H22" s="21" t="str">
        <f>IFERROR(INDEX('Ring 3 27 - 41'!#REF!,MATCH(A22,'Ring 3 27 - 41'!#REF!,0)),"0")</f>
        <v>0</v>
      </c>
      <c r="I22" s="21" t="str">
        <f>IFERROR(INDEX('Ring 3 27 - 41'!#REF!,MATCH(A22,'Ring 3 27 - 41'!#REF!,0)),"0")</f>
        <v>0</v>
      </c>
      <c r="J22" s="21" t="str">
        <f>IFERROR(INDEX('Ring 3 27 - 41'!#REF!,MATCH(A22,'Ring 3 27 - 41'!#REF!,0)),"0")</f>
        <v>0</v>
      </c>
      <c r="K22" s="18">
        <f t="shared" si="2"/>
        <v>0</v>
      </c>
      <c r="L22" s="1" cm="1">
        <f t="array" ref="L22">SUMPRODUCT((K22&lt;=$K$4:$K$307)/COUNTIF($K$4:$K$307,$K$4:$K$307))</f>
        <v>0.99999999999999634</v>
      </c>
      <c r="M22">
        <f t="shared" si="3"/>
        <v>0</v>
      </c>
      <c r="N22">
        <f t="shared" si="0"/>
        <v>0.99999999999999634</v>
      </c>
      <c r="O22">
        <f t="shared" si="4"/>
        <v>0</v>
      </c>
      <c r="P22">
        <f t="shared" si="1"/>
        <v>0.99999999999999634</v>
      </c>
    </row>
    <row r="23" spans="1:16" ht="17.399999999999999" x14ac:dyDescent="0.3">
      <c r="A23" s="20" t="str">
        <f t="array" ref="A23">LOOKUP(2,1/(COUNTIF($A$1:A22,'Members Data'!$A$3:$A$371)=0),'Members Data'!$A$3:$A$371)</f>
        <v>J210</v>
      </c>
      <c r="B23" s="21" t="str">
        <f>INDEX('Members Data'!$B$3:$B$371,MATCH(A23,'Members Data'!$A$3:$A$371,0))</f>
        <v>Bobby Birch</v>
      </c>
      <c r="C23" s="21">
        <f>INDEX('Members Data'!$C$3:$C$372,MATCH(A23,'Members Data'!$A$3:$A$371,0))</f>
        <v>143</v>
      </c>
      <c r="D23" s="21" t="str">
        <f>INDEX('Members Data'!$D$3:$D$371,MATCH(A23,'Members Data'!$A$3:$A$371,0))</f>
        <v>Pedro</v>
      </c>
      <c r="E23" s="21" t="str">
        <f>IFERROR(INDEX('Ring 2 11,12, 21 - 26'!#REF!,MATCH(A23,'Ring 2 11,12, 21 - 26'!#REF!,0)),"0")</f>
        <v>0</v>
      </c>
      <c r="F23" s="21" t="str">
        <f>IFERROR(INDEX('Ring 2 11,12, 21 - 26'!#REF!,MATCH(A23,'Ring 2 11,12, 21 - 26'!#REF!,0)),"0")</f>
        <v>0</v>
      </c>
      <c r="G23" s="21" t="str">
        <f>IFERROR(INDEX('Ring 2 11,12, 21 - 26'!#REF!,MATCH(A23,'Ring 2 11,12, 21 - 26'!#REF!,0)),"0")</f>
        <v>0</v>
      </c>
      <c r="H23" s="21" t="str">
        <f>IFERROR(INDEX('Ring 3 27 - 41'!#REF!,MATCH(A23,'Ring 3 27 - 41'!#REF!,0)),"0")</f>
        <v>0</v>
      </c>
      <c r="I23" s="21" t="str">
        <f>IFERROR(INDEX('Ring 3 27 - 41'!#REF!,MATCH(A23,'Ring 3 27 - 41'!#REF!,0)),"0")</f>
        <v>0</v>
      </c>
      <c r="J23" s="21" t="str">
        <f>IFERROR(INDEX('Ring 3 27 - 41'!#REF!,MATCH(A23,'Ring 3 27 - 41'!#REF!,0)),"0")</f>
        <v>0</v>
      </c>
      <c r="K23" s="18">
        <f t="shared" si="2"/>
        <v>0</v>
      </c>
      <c r="L23" s="1" cm="1">
        <f t="array" ref="L23">SUMPRODUCT((K23&lt;=$K$4:$K$307)/COUNTIF($K$4:$K$307,$K$4:$K$307))</f>
        <v>0.99999999999999634</v>
      </c>
      <c r="M23">
        <f t="shared" si="3"/>
        <v>0</v>
      </c>
      <c r="N23">
        <f t="shared" si="0"/>
        <v>0.99999999999999634</v>
      </c>
      <c r="O23">
        <f t="shared" si="4"/>
        <v>0</v>
      </c>
      <c r="P23">
        <f t="shared" si="1"/>
        <v>0.99999999999999634</v>
      </c>
    </row>
    <row r="24" spans="1:16" ht="17.399999999999999" x14ac:dyDescent="0.3">
      <c r="A24" s="20" t="str">
        <f t="array" ref="A24">LOOKUP(2,1/(COUNTIF($A$1:A23,'Members Data'!$A$3:$A$371)=0),'Members Data'!$A$3:$A$371)</f>
        <v>S209</v>
      </c>
      <c r="B24" s="21" t="str">
        <f>INDEX('Members Data'!$B$3:$B$371,MATCH(A24,'Members Data'!$A$3:$A$371,0))</f>
        <v>Jenna Davies</v>
      </c>
      <c r="C24" s="21">
        <f>INDEX('Members Data'!$C$3:$C$372,MATCH(A24,'Members Data'!$A$3:$A$371,0))</f>
        <v>142</v>
      </c>
      <c r="D24" s="21" t="str">
        <f>INDEX('Members Data'!$D$3:$D$371,MATCH(A24,'Members Data'!$A$3:$A$371,0))</f>
        <v>Pocket Full Of Pixies</v>
      </c>
      <c r="E24" s="21" t="str">
        <f>IFERROR(INDEX('Ring 2 11,12, 21 - 26'!#REF!,MATCH(A24,'Ring 2 11,12, 21 - 26'!#REF!,0)),"0")</f>
        <v>0</v>
      </c>
      <c r="F24" s="21" t="str">
        <f>IFERROR(INDEX('Ring 2 11,12, 21 - 26'!#REF!,MATCH(A24,'Ring 2 11,12, 21 - 26'!#REF!,0)),"0")</f>
        <v>0</v>
      </c>
      <c r="G24" s="21" t="str">
        <f>IFERROR(INDEX('Ring 2 11,12, 21 - 26'!#REF!,MATCH(A24,'Ring 2 11,12, 21 - 26'!#REF!,0)),"0")</f>
        <v>0</v>
      </c>
      <c r="H24" s="21" t="str">
        <f>IFERROR(INDEX('Ring 3 27 - 41'!#REF!,MATCH(A24,'Ring 3 27 - 41'!#REF!,0)),"0")</f>
        <v>0</v>
      </c>
      <c r="I24" s="21" t="str">
        <f>IFERROR(INDEX('Ring 3 27 - 41'!#REF!,MATCH(A24,'Ring 3 27 - 41'!#REF!,0)),"0")</f>
        <v>0</v>
      </c>
      <c r="J24" s="21" t="str">
        <f>IFERROR(INDEX('Ring 3 27 - 41'!#REF!,MATCH(A24,'Ring 3 27 - 41'!#REF!,0)),"0")</f>
        <v>0</v>
      </c>
      <c r="K24" s="18">
        <f t="shared" si="2"/>
        <v>0</v>
      </c>
      <c r="L24" s="1" cm="1">
        <f t="array" ref="L24">SUMPRODUCT((K24&lt;=$K$4:$K$307)/COUNTIF($K$4:$K$307,$K$4:$K$307))</f>
        <v>0.99999999999999634</v>
      </c>
      <c r="M24">
        <f t="shared" si="3"/>
        <v>0</v>
      </c>
      <c r="N24">
        <f t="shared" si="0"/>
        <v>0.99999999999999634</v>
      </c>
      <c r="O24">
        <f t="shared" si="4"/>
        <v>0</v>
      </c>
      <c r="P24">
        <f t="shared" si="1"/>
        <v>0.99999999999999634</v>
      </c>
    </row>
    <row r="25" spans="1:16" ht="17.399999999999999" x14ac:dyDescent="0.3">
      <c r="A25" s="20" t="str">
        <f t="array" ref="A25">LOOKUP(2,1/(COUNTIF($A$1:A24,'Members Data'!$A$3:$A$371)=0),'Members Data'!$A$3:$A$371)</f>
        <v>S208</v>
      </c>
      <c r="B25" s="21" t="str">
        <f>INDEX('Members Data'!$B$3:$B$371,MATCH(A25,'Members Data'!$A$3:$A$371,0))</f>
        <v>Jenna Davies</v>
      </c>
      <c r="C25" s="21">
        <f>INDEX('Members Data'!$C$3:$C$372,MATCH(A25,'Members Data'!$A$3:$A$371,0))</f>
        <v>142</v>
      </c>
      <c r="D25" s="21" t="str">
        <f>INDEX('Members Data'!$D$3:$D$371,MATCH(A25,'Members Data'!$A$3:$A$371,0))</f>
        <v>Broadstones Larkin Around</v>
      </c>
      <c r="E25" s="21" t="str">
        <f>IFERROR(INDEX('Ring 2 11,12, 21 - 26'!#REF!,MATCH(A25,'Ring 2 11,12, 21 - 26'!#REF!,0)),"0")</f>
        <v>0</v>
      </c>
      <c r="F25" s="21" t="str">
        <f>IFERROR(INDEX('Ring 2 11,12, 21 - 26'!#REF!,MATCH(A25,'Ring 2 11,12, 21 - 26'!#REF!,0)),"0")</f>
        <v>0</v>
      </c>
      <c r="G25" s="21" t="str">
        <f>IFERROR(INDEX('Ring 2 11,12, 21 - 26'!#REF!,MATCH(A25,'Ring 2 11,12, 21 - 26'!#REF!,0)),"0")</f>
        <v>0</v>
      </c>
      <c r="H25" s="21" t="str">
        <f>IFERROR(INDEX('Ring 3 27 - 41'!#REF!,MATCH(A25,'Ring 3 27 - 41'!#REF!,0)),"0")</f>
        <v>0</v>
      </c>
      <c r="I25" s="21" t="str">
        <f>IFERROR(INDEX('Ring 3 27 - 41'!#REF!,MATCH(A25,'Ring 3 27 - 41'!#REF!,0)),"0")</f>
        <v>0</v>
      </c>
      <c r="J25" s="21" t="str">
        <f>IFERROR(INDEX('Ring 3 27 - 41'!#REF!,MATCH(A25,'Ring 3 27 - 41'!#REF!,0)),"0")</f>
        <v>0</v>
      </c>
      <c r="K25" s="18">
        <f t="shared" si="2"/>
        <v>0</v>
      </c>
      <c r="L25" s="1" cm="1">
        <f t="array" ref="L25">SUMPRODUCT((K25&lt;=$K$4:$K$307)/COUNTIF($K$4:$K$307,$K$4:$K$307))</f>
        <v>0.99999999999999634</v>
      </c>
      <c r="M25">
        <f t="shared" si="3"/>
        <v>0</v>
      </c>
      <c r="N25">
        <f t="shared" si="0"/>
        <v>0.99999999999999634</v>
      </c>
      <c r="O25">
        <f t="shared" si="4"/>
        <v>0</v>
      </c>
      <c r="P25">
        <f t="shared" si="1"/>
        <v>0.99999999999999634</v>
      </c>
    </row>
    <row r="26" spans="1:16" ht="17.399999999999999" x14ac:dyDescent="0.3">
      <c r="A26" s="20" t="str">
        <f t="array" ref="A26">LOOKUP(2,1/(COUNTIF($A$1:A25,'Members Data'!$A$3:$A$371)=0),'Members Data'!$A$3:$A$371)</f>
        <v>S207</v>
      </c>
      <c r="B26" s="21" t="str">
        <f>INDEX('Members Data'!$B$3:$B$371,MATCH(A26,'Members Data'!$A$3:$A$371,0))</f>
        <v>Jenna Davies</v>
      </c>
      <c r="C26" s="21">
        <f>INDEX('Members Data'!$C$3:$C$372,MATCH(A26,'Members Data'!$A$3:$A$371,0))</f>
        <v>142</v>
      </c>
      <c r="D26" s="21" t="str">
        <f>INDEX('Members Data'!$D$3:$D$371,MATCH(A26,'Members Data'!$A$3:$A$371,0))</f>
        <v>Eternal Flame</v>
      </c>
      <c r="E26" s="21" t="str">
        <f>IFERROR(INDEX('Ring 2 11,12, 21 - 26'!#REF!,MATCH(A26,'Ring 2 11,12, 21 - 26'!#REF!,0)),"0")</f>
        <v>0</v>
      </c>
      <c r="F26" s="21" t="str">
        <f>IFERROR(INDEX('Ring 2 11,12, 21 - 26'!#REF!,MATCH(A26,'Ring 2 11,12, 21 - 26'!#REF!,0)),"0")</f>
        <v>0</v>
      </c>
      <c r="G26" s="21" t="str">
        <f>IFERROR(INDEX('Ring 2 11,12, 21 - 26'!#REF!,MATCH(A26,'Ring 2 11,12, 21 - 26'!#REF!,0)),"0")</f>
        <v>0</v>
      </c>
      <c r="H26" s="21" t="str">
        <f>IFERROR(INDEX('Ring 3 27 - 41'!#REF!,MATCH(A26,'Ring 3 27 - 41'!#REF!,0)),"0")</f>
        <v>0</v>
      </c>
      <c r="I26" s="21" t="str">
        <f>IFERROR(INDEX('Ring 3 27 - 41'!#REF!,MATCH(A26,'Ring 3 27 - 41'!#REF!,0)),"0")</f>
        <v>0</v>
      </c>
      <c r="J26" s="21" t="str">
        <f>IFERROR(INDEX('Ring 3 27 - 41'!#REF!,MATCH(A26,'Ring 3 27 - 41'!#REF!,0)),"0")</f>
        <v>0</v>
      </c>
      <c r="K26" s="18">
        <f t="shared" si="2"/>
        <v>0</v>
      </c>
      <c r="L26" s="1" cm="1">
        <f t="array" ref="L26">SUMPRODUCT((K26&lt;=$K$4:$K$307)/COUNTIF($K$4:$K$307,$K$4:$K$307))</f>
        <v>0.99999999999999634</v>
      </c>
      <c r="M26">
        <f t="shared" si="3"/>
        <v>0</v>
      </c>
      <c r="N26">
        <f t="shared" si="0"/>
        <v>0.99999999999999634</v>
      </c>
      <c r="O26">
        <f t="shared" si="4"/>
        <v>0</v>
      </c>
      <c r="P26">
        <f t="shared" si="1"/>
        <v>0.99999999999999634</v>
      </c>
    </row>
    <row r="27" spans="1:16" ht="17.399999999999999" x14ac:dyDescent="0.3">
      <c r="A27" s="20" t="str">
        <f t="array" ref="A27">LOOKUP(2,1/(COUNTIF($A$1:A26,'Members Data'!$A$3:$A$371)=0),'Members Data'!$A$3:$A$371)</f>
        <v>S205</v>
      </c>
      <c r="B27" s="21" t="str">
        <f>INDEX('Members Data'!$B$3:$B$371,MATCH(A27,'Members Data'!$A$3:$A$371,0))</f>
        <v>Hannah Nester</v>
      </c>
      <c r="C27" s="21">
        <f>INDEX('Members Data'!$C$3:$C$372,MATCH(A27,'Members Data'!$A$3:$A$371,0))</f>
        <v>141</v>
      </c>
      <c r="D27" s="21" t="str">
        <f>INDEX('Members Data'!$D$3:$D$371,MATCH(A27,'Members Data'!$A$3:$A$371,0))</f>
        <v xml:space="preserve">Cream Manor Cappa </v>
      </c>
      <c r="E27" s="21" t="str">
        <f>IFERROR(INDEX('Ring 2 11,12, 21 - 26'!#REF!,MATCH(A27,'Ring 2 11,12, 21 - 26'!#REF!,0)),"0")</f>
        <v>0</v>
      </c>
      <c r="F27" s="21" t="str">
        <f>IFERROR(INDEX('Ring 2 11,12, 21 - 26'!#REF!,MATCH(A27,'Ring 2 11,12, 21 - 26'!#REF!,0)),"0")</f>
        <v>0</v>
      </c>
      <c r="G27" s="21" t="str">
        <f>IFERROR(INDEX('Ring 2 11,12, 21 - 26'!#REF!,MATCH(A27,'Ring 2 11,12, 21 - 26'!#REF!,0)),"0")</f>
        <v>0</v>
      </c>
      <c r="H27" s="21" t="str">
        <f>IFERROR(INDEX('Ring 3 27 - 41'!#REF!,MATCH(A27,'Ring 3 27 - 41'!#REF!,0)),"0")</f>
        <v>0</v>
      </c>
      <c r="I27" s="21" t="str">
        <f>IFERROR(INDEX('Ring 3 27 - 41'!#REF!,MATCH(A27,'Ring 3 27 - 41'!#REF!,0)),"0")</f>
        <v>0</v>
      </c>
      <c r="J27" s="21" t="str">
        <f>IFERROR(INDEX('Ring 3 27 - 41'!#REF!,MATCH(A27,'Ring 3 27 - 41'!#REF!,0)),"0")</f>
        <v>0</v>
      </c>
      <c r="K27" s="18">
        <f t="shared" si="2"/>
        <v>0</v>
      </c>
      <c r="L27" s="1" cm="1">
        <f t="array" ref="L27">SUMPRODUCT((K27&lt;=$K$4:$K$307)/COUNTIF($K$4:$K$307,$K$4:$K$307))</f>
        <v>0.99999999999999634</v>
      </c>
      <c r="M27">
        <f t="shared" si="3"/>
        <v>0</v>
      </c>
      <c r="N27">
        <f t="shared" si="0"/>
        <v>0.99999999999999634</v>
      </c>
      <c r="O27">
        <f t="shared" si="4"/>
        <v>0</v>
      </c>
      <c r="P27">
        <f t="shared" si="1"/>
        <v>0.99999999999999634</v>
      </c>
    </row>
    <row r="28" spans="1:16" ht="17.399999999999999" x14ac:dyDescent="0.3">
      <c r="A28" s="20" t="str">
        <f t="array" ref="A28">LOOKUP(2,1/(COUNTIF($A$1:A27,'Members Data'!$A$3:$A$371)=0),'Members Data'!$A$3:$A$371)</f>
        <v>J203</v>
      </c>
      <c r="B28" s="21" t="str">
        <f>INDEX('Members Data'!$B$3:$B$371,MATCH(A28,'Members Data'!$A$3:$A$371,0))</f>
        <v>Ruben Gomes</v>
      </c>
      <c r="C28" s="21">
        <f>INDEX('Members Data'!$C$3:$C$372,MATCH(A28,'Members Data'!$A$3:$A$371,0))</f>
        <v>140</v>
      </c>
      <c r="D28" s="21" t="str">
        <f>INDEX('Members Data'!$D$3:$D$371,MATCH(A28,'Members Data'!$A$3:$A$371,0))</f>
        <v>Hope Kristabela</v>
      </c>
      <c r="E28" s="21" t="str">
        <f>IFERROR(INDEX('Ring 2 11,12, 21 - 26'!#REF!,MATCH(A28,'Ring 2 11,12, 21 - 26'!#REF!,0)),"0")</f>
        <v>0</v>
      </c>
      <c r="F28" s="21" t="str">
        <f>IFERROR(INDEX('Ring 2 11,12, 21 - 26'!#REF!,MATCH(A28,'Ring 2 11,12, 21 - 26'!#REF!,0)),"0")</f>
        <v>0</v>
      </c>
      <c r="G28" s="21" t="str">
        <f>IFERROR(INDEX('Ring 2 11,12, 21 - 26'!#REF!,MATCH(A28,'Ring 2 11,12, 21 - 26'!#REF!,0)),"0")</f>
        <v>0</v>
      </c>
      <c r="H28" s="21" t="str">
        <f>IFERROR(INDEX('Ring 3 27 - 41'!#REF!,MATCH(A28,'Ring 3 27 - 41'!#REF!,0)),"0")</f>
        <v>0</v>
      </c>
      <c r="I28" s="21" t="str">
        <f>IFERROR(INDEX('Ring 3 27 - 41'!#REF!,MATCH(A28,'Ring 3 27 - 41'!#REF!,0)),"0")</f>
        <v>0</v>
      </c>
      <c r="J28" s="21" t="str">
        <f>IFERROR(INDEX('Ring 3 27 - 41'!#REF!,MATCH(A28,'Ring 3 27 - 41'!#REF!,0)),"0")</f>
        <v>0</v>
      </c>
      <c r="K28" s="18">
        <f t="shared" si="2"/>
        <v>0</v>
      </c>
      <c r="L28" s="1" cm="1">
        <f t="array" ref="L28">SUMPRODUCT((K28&lt;=$K$4:$K$307)/COUNTIF($K$4:$K$307,$K$4:$K$307))</f>
        <v>0.99999999999999634</v>
      </c>
      <c r="M28">
        <f t="shared" si="3"/>
        <v>0</v>
      </c>
      <c r="N28">
        <f t="shared" si="0"/>
        <v>0.99999999999999634</v>
      </c>
      <c r="O28">
        <f t="shared" si="4"/>
        <v>0</v>
      </c>
      <c r="P28">
        <f t="shared" si="1"/>
        <v>0.99999999999999634</v>
      </c>
    </row>
    <row r="29" spans="1:16" ht="17.399999999999999" x14ac:dyDescent="0.3">
      <c r="A29" s="20" t="str">
        <f t="array" ref="A29">LOOKUP(2,1/(COUNTIF($A$1:A28,'Members Data'!$A$3:$A$371)=0),'Members Data'!$A$3:$A$371)</f>
        <v>J202</v>
      </c>
      <c r="B29" s="21" t="str">
        <f>INDEX('Members Data'!$B$3:$B$371,MATCH(A29,'Members Data'!$A$3:$A$371,0))</f>
        <v>Isabella Gomes</v>
      </c>
      <c r="C29" s="21">
        <f>INDEX('Members Data'!$C$3:$C$372,MATCH(A29,'Members Data'!$A$3:$A$371,0))</f>
        <v>139</v>
      </c>
      <c r="D29" s="21" t="str">
        <f>INDEX('Members Data'!$D$3:$D$371,MATCH(A29,'Members Data'!$A$3:$A$371,0))</f>
        <v>Hope Kristabela</v>
      </c>
      <c r="E29" s="21" t="str">
        <f>IFERROR(INDEX('Ring 2 11,12, 21 - 26'!#REF!,MATCH(A29,'Ring 2 11,12, 21 - 26'!#REF!,0)),"0")</f>
        <v>0</v>
      </c>
      <c r="F29" s="21" t="str">
        <f>IFERROR(INDEX('Ring 2 11,12, 21 - 26'!#REF!,MATCH(A29,'Ring 2 11,12, 21 - 26'!#REF!,0)),"0")</f>
        <v>0</v>
      </c>
      <c r="G29" s="21" t="str">
        <f>IFERROR(INDEX('Ring 2 11,12, 21 - 26'!#REF!,MATCH(A29,'Ring 2 11,12, 21 - 26'!#REF!,0)),"0")</f>
        <v>0</v>
      </c>
      <c r="H29" s="21" t="str">
        <f>IFERROR(INDEX('Ring 3 27 - 41'!#REF!,MATCH(A29,'Ring 3 27 - 41'!#REF!,0)),"0")</f>
        <v>0</v>
      </c>
      <c r="I29" s="21" t="str">
        <f>IFERROR(INDEX('Ring 3 27 - 41'!#REF!,MATCH(A29,'Ring 3 27 - 41'!#REF!,0)),"0")</f>
        <v>0</v>
      </c>
      <c r="J29" s="21" t="str">
        <f>IFERROR(INDEX('Ring 3 27 - 41'!#REF!,MATCH(A29,'Ring 3 27 - 41'!#REF!,0)),"0")</f>
        <v>0</v>
      </c>
      <c r="K29" s="18">
        <f t="shared" si="2"/>
        <v>0</v>
      </c>
      <c r="L29" s="1" cm="1">
        <f t="array" ref="L29">SUMPRODUCT((K29&lt;=$K$4:$K$307)/COUNTIF($K$4:$K$307,$K$4:$K$307))</f>
        <v>0.99999999999999634</v>
      </c>
      <c r="M29">
        <f t="shared" si="3"/>
        <v>0</v>
      </c>
      <c r="N29">
        <f t="shared" si="0"/>
        <v>0.99999999999999634</v>
      </c>
      <c r="O29">
        <f t="shared" si="4"/>
        <v>0</v>
      </c>
      <c r="P29">
        <f t="shared" si="1"/>
        <v>0.99999999999999634</v>
      </c>
    </row>
    <row r="30" spans="1:16" ht="17.399999999999999" x14ac:dyDescent="0.3">
      <c r="A30" s="20" t="str">
        <f t="array" ref="A30">LOOKUP(2,1/(COUNTIF($A$1:A29,'Members Data'!$A$3:$A$371)=0),'Members Data'!$A$3:$A$371)</f>
        <v>j238</v>
      </c>
      <c r="B30" s="21" t="str">
        <f>INDEX('Members Data'!$B$3:$B$371,MATCH(A30,'Members Data'!$A$3:$A$371,0))</f>
        <v>Isabella Gomes</v>
      </c>
      <c r="C30" s="21">
        <f>INDEX('Members Data'!$C$3:$C$372,MATCH(A30,'Members Data'!$A$3:$A$371,0))</f>
        <v>139</v>
      </c>
      <c r="D30" s="21" t="str">
        <f>INDEX('Members Data'!$D$3:$D$371,MATCH(A30,'Members Data'!$A$3:$A$371,0))</f>
        <v>Coolar Hilano</v>
      </c>
      <c r="E30" s="21" t="str">
        <f>IFERROR(INDEX('Ring 2 11,12, 21 - 26'!#REF!,MATCH(A30,'Ring 2 11,12, 21 - 26'!#REF!,0)),"0")</f>
        <v>0</v>
      </c>
      <c r="F30" s="21" t="str">
        <f>IFERROR(INDEX('Ring 2 11,12, 21 - 26'!#REF!,MATCH(A30,'Ring 2 11,12, 21 - 26'!#REF!,0)),"0")</f>
        <v>0</v>
      </c>
      <c r="G30" s="21" t="str">
        <f>IFERROR(INDEX('Ring 2 11,12, 21 - 26'!#REF!,MATCH(A30,'Ring 2 11,12, 21 - 26'!#REF!,0)),"0")</f>
        <v>0</v>
      </c>
      <c r="H30" s="21" t="str">
        <f>IFERROR(INDEX('Ring 3 27 - 41'!#REF!,MATCH(A30,'Ring 3 27 - 41'!#REF!,0)),"0")</f>
        <v>0</v>
      </c>
      <c r="I30" s="21" t="str">
        <f>IFERROR(INDEX('Ring 3 27 - 41'!#REF!,MATCH(A30,'Ring 3 27 - 41'!#REF!,0)),"0")</f>
        <v>0</v>
      </c>
      <c r="J30" s="21" t="str">
        <f>IFERROR(INDEX('Ring 3 27 - 41'!#REF!,MATCH(A30,'Ring 3 27 - 41'!#REF!,0)),"0")</f>
        <v>0</v>
      </c>
      <c r="K30" s="18">
        <f t="shared" si="2"/>
        <v>0</v>
      </c>
      <c r="L30" s="1" cm="1">
        <f t="array" ref="L30">SUMPRODUCT((K30&lt;=$K$4:$K$307)/COUNTIF($K$4:$K$307,$K$4:$K$307))</f>
        <v>0.99999999999999634</v>
      </c>
      <c r="M30">
        <f t="shared" si="3"/>
        <v>0</v>
      </c>
      <c r="N30">
        <f t="shared" si="0"/>
        <v>0.99999999999999634</v>
      </c>
      <c r="O30">
        <f t="shared" si="4"/>
        <v>0</v>
      </c>
      <c r="P30">
        <f t="shared" si="1"/>
        <v>0.99999999999999634</v>
      </c>
    </row>
    <row r="31" spans="1:16" ht="17.399999999999999" x14ac:dyDescent="0.3">
      <c r="A31" s="20" t="str">
        <f t="array" ref="A31">LOOKUP(2,1/(COUNTIF($A$1:A30,'Members Data'!$A$3:$A$371)=0),'Members Data'!$A$3:$A$371)</f>
        <v>S200</v>
      </c>
      <c r="B31" s="21" t="str">
        <f>INDEX('Members Data'!$B$3:$B$371,MATCH(A31,'Members Data'!$A$3:$A$371,0))</f>
        <v>Laura Amy Potts</v>
      </c>
      <c r="C31" s="21">
        <f>INDEX('Members Data'!$C$3:$C$372,MATCH(A31,'Members Data'!$A$3:$A$371,0))</f>
        <v>138</v>
      </c>
      <c r="D31" s="21" t="str">
        <f>INDEX('Members Data'!$D$3:$D$371,MATCH(A31,'Members Data'!$A$3:$A$371,0))</f>
        <v>Carrhouse I Spy</v>
      </c>
      <c r="E31" s="21" t="str">
        <f>IFERROR(INDEX('Ring 2 11,12, 21 - 26'!#REF!,MATCH(A31,'Ring 2 11,12, 21 - 26'!#REF!,0)),"0")</f>
        <v>0</v>
      </c>
      <c r="F31" s="21" t="str">
        <f>IFERROR(INDEX('Ring 2 11,12, 21 - 26'!#REF!,MATCH(A31,'Ring 2 11,12, 21 - 26'!#REF!,0)),"0")</f>
        <v>0</v>
      </c>
      <c r="G31" s="21" t="str">
        <f>IFERROR(INDEX('Ring 2 11,12, 21 - 26'!#REF!,MATCH(A31,'Ring 2 11,12, 21 - 26'!#REF!,0)),"0")</f>
        <v>0</v>
      </c>
      <c r="H31" s="21" t="str">
        <f>IFERROR(INDEX('Ring 3 27 - 41'!#REF!,MATCH(A31,'Ring 3 27 - 41'!#REF!,0)),"0")</f>
        <v>0</v>
      </c>
      <c r="I31" s="21" t="str">
        <f>IFERROR(INDEX('Ring 3 27 - 41'!#REF!,MATCH(A31,'Ring 3 27 - 41'!#REF!,0)),"0")</f>
        <v>0</v>
      </c>
      <c r="J31" s="21" t="str">
        <f>IFERROR(INDEX('Ring 3 27 - 41'!#REF!,MATCH(A31,'Ring 3 27 - 41'!#REF!,0)),"0")</f>
        <v>0</v>
      </c>
      <c r="K31" s="18">
        <f t="shared" si="2"/>
        <v>0</v>
      </c>
      <c r="L31" s="1" cm="1">
        <f t="array" ref="L31">SUMPRODUCT((K31&lt;=$K$4:$K$307)/COUNTIF($K$4:$K$307,$K$4:$K$307))</f>
        <v>0.99999999999999634</v>
      </c>
      <c r="M31">
        <f t="shared" si="3"/>
        <v>0</v>
      </c>
      <c r="N31">
        <f t="shared" si="0"/>
        <v>0.99999999999999634</v>
      </c>
      <c r="O31">
        <f t="shared" si="4"/>
        <v>0</v>
      </c>
      <c r="P31">
        <f t="shared" si="1"/>
        <v>0.99999999999999634</v>
      </c>
    </row>
    <row r="32" spans="1:16" ht="17.399999999999999" x14ac:dyDescent="0.3">
      <c r="A32" s="20" t="str">
        <f t="array" ref="A32">LOOKUP(2,1/(COUNTIF($A$1:A31,'Members Data'!$A$3:$A$371)=0),'Members Data'!$A$3:$A$371)</f>
        <v>J201</v>
      </c>
      <c r="B32" s="21" t="str">
        <f>INDEX('Members Data'!$B$3:$B$371,MATCH(A32,'Members Data'!$A$3:$A$371,0))</f>
        <v>Grace Bethell</v>
      </c>
      <c r="C32" s="21">
        <f>INDEX('Members Data'!$C$3:$C$372,MATCH(A32,'Members Data'!$A$3:$A$371,0))</f>
        <v>137</v>
      </c>
      <c r="D32" s="21" t="str">
        <f>INDEX('Members Data'!$D$3:$D$371,MATCH(A32,'Members Data'!$A$3:$A$371,0))</f>
        <v>Diddle</v>
      </c>
      <c r="E32" s="21" t="str">
        <f>IFERROR(INDEX('Ring 2 11,12, 21 - 26'!#REF!,MATCH(A32,'Ring 2 11,12, 21 - 26'!#REF!,0)),"0")</f>
        <v>0</v>
      </c>
      <c r="F32" s="21" t="str">
        <f>IFERROR(INDEX('Ring 2 11,12, 21 - 26'!#REF!,MATCH(A32,'Ring 2 11,12, 21 - 26'!#REF!,0)),"0")</f>
        <v>0</v>
      </c>
      <c r="G32" s="21" t="str">
        <f>IFERROR(INDEX('Ring 2 11,12, 21 - 26'!#REF!,MATCH(A32,'Ring 2 11,12, 21 - 26'!#REF!,0)),"0")</f>
        <v>0</v>
      </c>
      <c r="H32" s="21" t="str">
        <f>IFERROR(INDEX('Ring 3 27 - 41'!#REF!,MATCH(A32,'Ring 3 27 - 41'!#REF!,0)),"0")</f>
        <v>0</v>
      </c>
      <c r="I32" s="21" t="str">
        <f>IFERROR(INDEX('Ring 3 27 - 41'!#REF!,MATCH(A32,'Ring 3 27 - 41'!#REF!,0)),"0")</f>
        <v>0</v>
      </c>
      <c r="J32" s="21" t="str">
        <f>IFERROR(INDEX('Ring 3 27 - 41'!#REF!,MATCH(A32,'Ring 3 27 - 41'!#REF!,0)),"0")</f>
        <v>0</v>
      </c>
      <c r="K32" s="18">
        <f t="shared" si="2"/>
        <v>0</v>
      </c>
      <c r="L32" s="1" cm="1">
        <f t="array" ref="L32">SUMPRODUCT((K32&lt;=$K$4:$K$307)/COUNTIF($K$4:$K$307,$K$4:$K$307))</f>
        <v>0.99999999999999634</v>
      </c>
      <c r="M32">
        <f t="shared" si="3"/>
        <v>0</v>
      </c>
      <c r="N32">
        <f t="shared" si="0"/>
        <v>0.99999999999999634</v>
      </c>
      <c r="O32">
        <f t="shared" si="4"/>
        <v>0</v>
      </c>
      <c r="P32">
        <f t="shared" si="1"/>
        <v>0.99999999999999634</v>
      </c>
    </row>
    <row r="33" spans="1:16" ht="17.399999999999999" x14ac:dyDescent="0.3">
      <c r="A33" s="20" t="str">
        <f t="array" ref="A33">LOOKUP(2,1/(COUNTIF($A$1:A32,'Members Data'!$A$3:$A$371)=0),'Members Data'!$A$3:$A$371)</f>
        <v>J199</v>
      </c>
      <c r="B33" s="21" t="str">
        <f>INDEX('Members Data'!$B$3:$B$371,MATCH(A33,'Members Data'!$A$3:$A$371,0))</f>
        <v>Grace Bethell</v>
      </c>
      <c r="C33" s="21">
        <f>INDEX('Members Data'!$C$3:$C$372,MATCH(A33,'Members Data'!$A$3:$A$371,0))</f>
        <v>137</v>
      </c>
      <c r="D33" s="21" t="str">
        <f>INDEX('Members Data'!$D$3:$D$371,MATCH(A33,'Members Data'!$A$3:$A$371,0))</f>
        <v>Glynhir Gwenno Haf</v>
      </c>
      <c r="E33" s="21" t="str">
        <f>IFERROR(INDEX('Ring 2 11,12, 21 - 26'!#REF!,MATCH(A33,'Ring 2 11,12, 21 - 26'!#REF!,0)),"0")</f>
        <v>0</v>
      </c>
      <c r="F33" s="21" t="str">
        <f>IFERROR(INDEX('Ring 2 11,12, 21 - 26'!#REF!,MATCH(A33,'Ring 2 11,12, 21 - 26'!#REF!,0)),"0")</f>
        <v>0</v>
      </c>
      <c r="G33" s="21" t="str">
        <f>IFERROR(INDEX('Ring 2 11,12, 21 - 26'!#REF!,MATCH(A33,'Ring 2 11,12, 21 - 26'!#REF!,0)),"0")</f>
        <v>0</v>
      </c>
      <c r="H33" s="21" t="str">
        <f>IFERROR(INDEX('Ring 3 27 - 41'!#REF!,MATCH(A33,'Ring 3 27 - 41'!#REF!,0)),"0")</f>
        <v>0</v>
      </c>
      <c r="I33" s="21" t="str">
        <f>IFERROR(INDEX('Ring 3 27 - 41'!#REF!,MATCH(A33,'Ring 3 27 - 41'!#REF!,0)),"0")</f>
        <v>0</v>
      </c>
      <c r="J33" s="21" t="str">
        <f>IFERROR(INDEX('Ring 3 27 - 41'!#REF!,MATCH(A33,'Ring 3 27 - 41'!#REF!,0)),"0")</f>
        <v>0</v>
      </c>
      <c r="K33" s="18">
        <f t="shared" si="2"/>
        <v>0</v>
      </c>
      <c r="L33" s="1" cm="1">
        <f t="array" ref="L33">SUMPRODUCT((K33&lt;=$K$4:$K$307)/COUNTIF($K$4:$K$307,$K$4:$K$307))</f>
        <v>0.99999999999999634</v>
      </c>
      <c r="M33">
        <f t="shared" si="3"/>
        <v>0</v>
      </c>
      <c r="N33">
        <f t="shared" si="0"/>
        <v>0.99999999999999634</v>
      </c>
      <c r="O33">
        <f t="shared" si="4"/>
        <v>0</v>
      </c>
      <c r="P33">
        <f t="shared" si="1"/>
        <v>0.99999999999999634</v>
      </c>
    </row>
    <row r="34" spans="1:16" ht="17.399999999999999" x14ac:dyDescent="0.3">
      <c r="A34" s="20" t="str">
        <f t="array" ref="A34">LOOKUP(2,1/(COUNTIF($A$1:A33,'Members Data'!$A$3:$A$371)=0),'Members Data'!$A$3:$A$371)</f>
        <v>S198</v>
      </c>
      <c r="B34" s="21" t="str">
        <f>INDEX('Members Data'!$B$3:$B$371,MATCH(A34,'Members Data'!$A$3:$A$371,0))</f>
        <v>Hannah Brown</v>
      </c>
      <c r="C34" s="21">
        <f>INDEX('Members Data'!$C$3:$C$372,MATCH(A34,'Members Data'!$A$3:$A$371,0))</f>
        <v>136</v>
      </c>
      <c r="D34" s="21" t="str">
        <f>INDEX('Members Data'!$D$3:$D$371,MATCH(A34,'Members Data'!$A$3:$A$371,0))</f>
        <v>Derventio Ares</v>
      </c>
      <c r="E34" s="21" t="str">
        <f>IFERROR(INDEX('Ring 2 11,12, 21 - 26'!#REF!,MATCH(A34,'Ring 2 11,12, 21 - 26'!#REF!,0)),"0")</f>
        <v>0</v>
      </c>
      <c r="F34" s="21" t="str">
        <f>IFERROR(INDEX('Ring 2 11,12, 21 - 26'!#REF!,MATCH(A34,'Ring 2 11,12, 21 - 26'!#REF!,0)),"0")</f>
        <v>0</v>
      </c>
      <c r="G34" s="21" t="str">
        <f>IFERROR(INDEX('Ring 2 11,12, 21 - 26'!#REF!,MATCH(A34,'Ring 2 11,12, 21 - 26'!#REF!,0)),"0")</f>
        <v>0</v>
      </c>
      <c r="H34" s="21" t="str">
        <f>IFERROR(INDEX('Ring 3 27 - 41'!#REF!,MATCH(A34,'Ring 3 27 - 41'!#REF!,0)),"0")</f>
        <v>0</v>
      </c>
      <c r="I34" s="21" t="str">
        <f>IFERROR(INDEX('Ring 3 27 - 41'!#REF!,MATCH(A34,'Ring 3 27 - 41'!#REF!,0)),"0")</f>
        <v>0</v>
      </c>
      <c r="J34" s="21" t="str">
        <f>IFERROR(INDEX('Ring 3 27 - 41'!#REF!,MATCH(A34,'Ring 3 27 - 41'!#REF!,0)),"0")</f>
        <v>0</v>
      </c>
      <c r="K34" s="18">
        <f t="shared" si="2"/>
        <v>0</v>
      </c>
      <c r="L34" s="1" cm="1">
        <f t="array" ref="L34">SUMPRODUCT((K34&lt;=$K$4:$K$307)/COUNTIF($K$4:$K$307,$K$4:$K$307))</f>
        <v>0.99999999999999634</v>
      </c>
      <c r="M34">
        <f t="shared" si="3"/>
        <v>0</v>
      </c>
      <c r="N34">
        <f t="shared" si="0"/>
        <v>0.99999999999999634</v>
      </c>
      <c r="O34">
        <f t="shared" si="4"/>
        <v>0</v>
      </c>
      <c r="P34">
        <f t="shared" si="1"/>
        <v>0.99999999999999634</v>
      </c>
    </row>
    <row r="35" spans="1:16" ht="17.399999999999999" x14ac:dyDescent="0.3">
      <c r="A35" s="20" t="str">
        <f t="array" ref="A35">LOOKUP(2,1/(COUNTIF($A$1:A34,'Members Data'!$A$3:$A$371)=0),'Members Data'!$A$3:$A$371)</f>
        <v>S197</v>
      </c>
      <c r="B35" s="21" t="str">
        <f>INDEX('Members Data'!$B$3:$B$371,MATCH(A35,'Members Data'!$A$3:$A$371,0))</f>
        <v>Alicia Houlihan</v>
      </c>
      <c r="C35" s="21">
        <f>INDEX('Members Data'!$C$3:$C$372,MATCH(A35,'Members Data'!$A$3:$A$371,0))</f>
        <v>135</v>
      </c>
      <c r="D35" s="21" t="str">
        <f>INDEX('Members Data'!$D$3:$D$371,MATCH(A35,'Members Data'!$A$3:$A$371,0))</f>
        <v>Pairc An Faoi Diamond</v>
      </c>
      <c r="E35" s="21" t="str">
        <f>IFERROR(INDEX('Ring 2 11,12, 21 - 26'!#REF!,MATCH(A35,'Ring 2 11,12, 21 - 26'!#REF!,0)),"0")</f>
        <v>0</v>
      </c>
      <c r="F35" s="21" t="str">
        <f>IFERROR(INDEX('Ring 2 11,12, 21 - 26'!#REF!,MATCH(A35,'Ring 2 11,12, 21 - 26'!#REF!,0)),"0")</f>
        <v>0</v>
      </c>
      <c r="G35" s="21" t="str">
        <f>IFERROR(INDEX('Ring 2 11,12, 21 - 26'!#REF!,MATCH(A35,'Ring 2 11,12, 21 - 26'!#REF!,0)),"0")</f>
        <v>0</v>
      </c>
      <c r="H35" s="21" t="str">
        <f>IFERROR(INDEX('Ring 3 27 - 41'!#REF!,MATCH(A35,'Ring 3 27 - 41'!#REF!,0)),"0")</f>
        <v>0</v>
      </c>
      <c r="I35" s="21" t="str">
        <f>IFERROR(INDEX('Ring 3 27 - 41'!#REF!,MATCH(A35,'Ring 3 27 - 41'!#REF!,0)),"0")</f>
        <v>0</v>
      </c>
      <c r="J35" s="21" t="str">
        <f>IFERROR(INDEX('Ring 3 27 - 41'!#REF!,MATCH(A35,'Ring 3 27 - 41'!#REF!,0)),"0")</f>
        <v>0</v>
      </c>
      <c r="K35" s="18">
        <f t="shared" si="2"/>
        <v>0</v>
      </c>
      <c r="L35" s="1" cm="1">
        <f t="array" ref="L35">SUMPRODUCT((K35&lt;=$K$4:$K$307)/COUNTIF($K$4:$K$307,$K$4:$K$307))</f>
        <v>0.99999999999999634</v>
      </c>
      <c r="M35">
        <f t="shared" si="3"/>
        <v>0</v>
      </c>
      <c r="N35">
        <f t="shared" si="0"/>
        <v>0.99999999999999634</v>
      </c>
      <c r="O35">
        <f t="shared" si="4"/>
        <v>0</v>
      </c>
      <c r="P35">
        <f t="shared" si="1"/>
        <v>0.99999999999999634</v>
      </c>
    </row>
    <row r="36" spans="1:16" ht="17.399999999999999" x14ac:dyDescent="0.3">
      <c r="A36" s="20" t="str">
        <f t="array" ref="A36">LOOKUP(2,1/(COUNTIF($A$1:A35,'Members Data'!$A$3:$A$371)=0),'Members Data'!$A$3:$A$371)</f>
        <v>S196</v>
      </c>
      <c r="B36" s="21" t="str">
        <f>INDEX('Members Data'!$B$3:$B$371,MATCH(A36,'Members Data'!$A$3:$A$371,0))</f>
        <v>Poppy Iddon</v>
      </c>
      <c r="C36" s="21">
        <f>INDEX('Members Data'!$C$3:$C$372,MATCH(A36,'Members Data'!$A$3:$A$371,0))</f>
        <v>134</v>
      </c>
      <c r="D36" s="21" t="str">
        <f>INDEX('Members Data'!$D$3:$D$371,MATCH(A36,'Members Data'!$A$3:$A$371,0))</f>
        <v>My Best Boy</v>
      </c>
      <c r="E36" s="21" t="str">
        <f>IFERROR(INDEX('Ring 2 11,12, 21 - 26'!#REF!,MATCH(A36,'Ring 2 11,12, 21 - 26'!#REF!,0)),"0")</f>
        <v>0</v>
      </c>
      <c r="F36" s="21" t="str">
        <f>IFERROR(INDEX('Ring 2 11,12, 21 - 26'!#REF!,MATCH(A36,'Ring 2 11,12, 21 - 26'!#REF!,0)),"0")</f>
        <v>0</v>
      </c>
      <c r="G36" s="21" t="str">
        <f>IFERROR(INDEX('Ring 2 11,12, 21 - 26'!#REF!,MATCH(A36,'Ring 2 11,12, 21 - 26'!#REF!,0)),"0")</f>
        <v>0</v>
      </c>
      <c r="H36" s="21" t="str">
        <f>IFERROR(INDEX('Ring 3 27 - 41'!#REF!,MATCH(A36,'Ring 3 27 - 41'!#REF!,0)),"0")</f>
        <v>0</v>
      </c>
      <c r="I36" s="21" t="str">
        <f>IFERROR(INDEX('Ring 3 27 - 41'!#REF!,MATCH(A36,'Ring 3 27 - 41'!#REF!,0)),"0")</f>
        <v>0</v>
      </c>
      <c r="J36" s="21" t="str">
        <f>IFERROR(INDEX('Ring 3 27 - 41'!#REF!,MATCH(A36,'Ring 3 27 - 41'!#REF!,0)),"0")</f>
        <v>0</v>
      </c>
      <c r="K36" s="18">
        <f t="shared" si="2"/>
        <v>0</v>
      </c>
      <c r="L36" s="1" cm="1">
        <f t="array" ref="L36">SUMPRODUCT((K36&lt;=$K$4:$K$307)/COUNTIF($K$4:$K$307,$K$4:$K$307))</f>
        <v>0.99999999999999634</v>
      </c>
      <c r="M36">
        <f t="shared" si="3"/>
        <v>0</v>
      </c>
      <c r="N36">
        <f t="shared" si="0"/>
        <v>0.99999999999999634</v>
      </c>
      <c r="O36">
        <f t="shared" si="4"/>
        <v>0</v>
      </c>
      <c r="P36">
        <f t="shared" si="1"/>
        <v>0.99999999999999634</v>
      </c>
    </row>
    <row r="37" spans="1:16" ht="17.399999999999999" x14ac:dyDescent="0.3">
      <c r="A37" s="20" t="str">
        <f t="array" ref="A37">LOOKUP(2,1/(COUNTIF($A$1:A36,'Members Data'!$A$3:$A$371)=0),'Members Data'!$A$3:$A$371)</f>
        <v>S195</v>
      </c>
      <c r="B37" s="21" t="str">
        <f>INDEX('Members Data'!$B$3:$B$371,MATCH(A37,'Members Data'!$A$3:$A$371,0))</f>
        <v>Sue Molyneux</v>
      </c>
      <c r="C37" s="21">
        <f>INDEX('Members Data'!$C$3:$C$372,MATCH(A37,'Members Data'!$A$3:$A$371,0))</f>
        <v>133</v>
      </c>
      <c r="D37" s="21" t="str">
        <f>INDEX('Members Data'!$D$3:$D$371,MATCH(A37,'Members Data'!$A$3:$A$371,0))</f>
        <v>Rosie</v>
      </c>
      <c r="E37" s="21" t="str">
        <f>IFERROR(INDEX('Ring 2 11,12, 21 - 26'!#REF!,MATCH(A37,'Ring 2 11,12, 21 - 26'!#REF!,0)),"0")</f>
        <v>0</v>
      </c>
      <c r="F37" s="21" t="str">
        <f>IFERROR(INDEX('Ring 2 11,12, 21 - 26'!#REF!,MATCH(A37,'Ring 2 11,12, 21 - 26'!#REF!,0)),"0")</f>
        <v>0</v>
      </c>
      <c r="G37" s="21" t="str">
        <f>IFERROR(INDEX('Ring 2 11,12, 21 - 26'!#REF!,MATCH(A37,'Ring 2 11,12, 21 - 26'!#REF!,0)),"0")</f>
        <v>0</v>
      </c>
      <c r="H37" s="21" t="str">
        <f>IFERROR(INDEX('Ring 3 27 - 41'!#REF!,MATCH(A37,'Ring 3 27 - 41'!#REF!,0)),"0")</f>
        <v>0</v>
      </c>
      <c r="I37" s="21" t="str">
        <f>IFERROR(INDEX('Ring 3 27 - 41'!#REF!,MATCH(A37,'Ring 3 27 - 41'!#REF!,0)),"0")</f>
        <v>0</v>
      </c>
      <c r="J37" s="21" t="str">
        <f>IFERROR(INDEX('Ring 3 27 - 41'!#REF!,MATCH(A37,'Ring 3 27 - 41'!#REF!,0)),"0")</f>
        <v>0</v>
      </c>
      <c r="K37" s="18">
        <f t="shared" si="2"/>
        <v>0</v>
      </c>
      <c r="L37" s="1" cm="1">
        <f t="array" ref="L37">SUMPRODUCT((K37&lt;=$K$4:$K$307)/COUNTIF($K$4:$K$307,$K$4:$K$307))</f>
        <v>0.99999999999999634</v>
      </c>
      <c r="M37">
        <f t="shared" si="3"/>
        <v>0</v>
      </c>
      <c r="N37">
        <f t="shared" si="0"/>
        <v>0.99999999999999634</v>
      </c>
      <c r="O37">
        <f t="shared" si="4"/>
        <v>0</v>
      </c>
      <c r="P37">
        <f t="shared" si="1"/>
        <v>0.99999999999999634</v>
      </c>
    </row>
    <row r="38" spans="1:16" ht="17.399999999999999" x14ac:dyDescent="0.3">
      <c r="A38" s="20" t="str">
        <f t="array" ref="A38">LOOKUP(2,1/(COUNTIF($A$1:A37,'Members Data'!$A$3:$A$371)=0),'Members Data'!$A$3:$A$371)</f>
        <v>S194</v>
      </c>
      <c r="B38" s="21" t="str">
        <f>INDEX('Members Data'!$B$3:$B$371,MATCH(A38,'Members Data'!$A$3:$A$371,0))</f>
        <v>Sophie Conolly-Perch</v>
      </c>
      <c r="C38" s="21">
        <f>INDEX('Members Data'!$C$3:$C$372,MATCH(A38,'Members Data'!$A$3:$A$371,0))</f>
        <v>132</v>
      </c>
      <c r="D38" s="21" t="str">
        <f>INDEX('Members Data'!$D$3:$D$371,MATCH(A38,'Members Data'!$A$3:$A$371,0))</f>
        <v>Loobrhu Looking Happy</v>
      </c>
      <c r="E38" s="21" t="str">
        <f>IFERROR(INDEX('Ring 2 11,12, 21 - 26'!#REF!,MATCH(A38,'Ring 2 11,12, 21 - 26'!#REF!,0)),"0")</f>
        <v>0</v>
      </c>
      <c r="F38" s="21" t="str">
        <f>IFERROR(INDEX('Ring 2 11,12, 21 - 26'!#REF!,MATCH(A38,'Ring 2 11,12, 21 - 26'!#REF!,0)),"0")</f>
        <v>0</v>
      </c>
      <c r="G38" s="21" t="str">
        <f>IFERROR(INDEX('Ring 2 11,12, 21 - 26'!#REF!,MATCH(A38,'Ring 2 11,12, 21 - 26'!#REF!,0)),"0")</f>
        <v>0</v>
      </c>
      <c r="H38" s="21" t="str">
        <f>IFERROR(INDEX('Ring 3 27 - 41'!#REF!,MATCH(A38,'Ring 3 27 - 41'!#REF!,0)),"0")</f>
        <v>0</v>
      </c>
      <c r="I38" s="21" t="str">
        <f>IFERROR(INDEX('Ring 3 27 - 41'!#REF!,MATCH(A38,'Ring 3 27 - 41'!#REF!,0)),"0")</f>
        <v>0</v>
      </c>
      <c r="J38" s="21" t="str">
        <f>IFERROR(INDEX('Ring 3 27 - 41'!#REF!,MATCH(A38,'Ring 3 27 - 41'!#REF!,0)),"0")</f>
        <v>0</v>
      </c>
      <c r="K38" s="18">
        <f t="shared" si="2"/>
        <v>0</v>
      </c>
      <c r="L38" s="1" cm="1">
        <f t="array" ref="L38">SUMPRODUCT((K38&lt;=$K$4:$K$307)/COUNTIF($K$4:$K$307,$K$4:$K$307))</f>
        <v>0.99999999999999634</v>
      </c>
      <c r="M38">
        <f t="shared" si="3"/>
        <v>0</v>
      </c>
      <c r="N38">
        <f t="shared" si="0"/>
        <v>0.99999999999999634</v>
      </c>
      <c r="O38">
        <f t="shared" si="4"/>
        <v>0</v>
      </c>
      <c r="P38">
        <f t="shared" si="1"/>
        <v>0.99999999999999634</v>
      </c>
    </row>
    <row r="39" spans="1:16" ht="17.399999999999999" x14ac:dyDescent="0.3">
      <c r="A39" s="20" t="str">
        <f t="array" ref="A39">LOOKUP(2,1/(COUNTIF($A$1:A38,'Members Data'!$A$3:$A$371)=0),'Members Data'!$A$3:$A$371)</f>
        <v>I193</v>
      </c>
      <c r="B39" s="21" t="str">
        <f>INDEX('Members Data'!$B$3:$B$371,MATCH(A39,'Members Data'!$A$3:$A$371,0))</f>
        <v>Bella Ruby Joy-Eatock</v>
      </c>
      <c r="C39" s="21">
        <f>INDEX('Members Data'!$C$3:$C$372,MATCH(A39,'Members Data'!$A$3:$A$371,0))</f>
        <v>131</v>
      </c>
      <c r="D39" s="21" t="str">
        <f>INDEX('Members Data'!$D$3:$D$371,MATCH(A39,'Members Data'!$A$3:$A$371,0))</f>
        <v>Papal Music</v>
      </c>
      <c r="E39" s="21" t="str">
        <f>IFERROR(INDEX('Ring 2 11,12, 21 - 26'!#REF!,MATCH(A39,'Ring 2 11,12, 21 - 26'!#REF!,0)),"0")</f>
        <v>0</v>
      </c>
      <c r="F39" s="21" t="str">
        <f>IFERROR(INDEX('Ring 2 11,12, 21 - 26'!#REF!,MATCH(A39,'Ring 2 11,12, 21 - 26'!#REF!,0)),"0")</f>
        <v>0</v>
      </c>
      <c r="G39" s="21" t="str">
        <f>IFERROR(INDEX('Ring 2 11,12, 21 - 26'!#REF!,MATCH(A39,'Ring 2 11,12, 21 - 26'!#REF!,0)),"0")</f>
        <v>0</v>
      </c>
      <c r="H39" s="21" t="str">
        <f>IFERROR(INDEX('Ring 3 27 - 41'!#REF!,MATCH(A39,'Ring 3 27 - 41'!#REF!,0)),"0")</f>
        <v>0</v>
      </c>
      <c r="I39" s="21" t="str">
        <f>IFERROR(INDEX('Ring 3 27 - 41'!#REF!,MATCH(A39,'Ring 3 27 - 41'!#REF!,0)),"0")</f>
        <v>0</v>
      </c>
      <c r="J39" s="21" t="str">
        <f>IFERROR(INDEX('Ring 3 27 - 41'!#REF!,MATCH(A39,'Ring 3 27 - 41'!#REF!,0)),"0")</f>
        <v>0</v>
      </c>
      <c r="K39" s="18">
        <f t="shared" si="2"/>
        <v>0</v>
      </c>
      <c r="L39" s="1" cm="1">
        <f t="array" ref="L39">SUMPRODUCT((K39&lt;=$K$4:$K$307)/COUNTIF($K$4:$K$307,$K$4:$K$307))</f>
        <v>0.99999999999999634</v>
      </c>
      <c r="M39">
        <f t="shared" si="3"/>
        <v>0</v>
      </c>
      <c r="N39">
        <f t="shared" si="0"/>
        <v>0.99999999999999634</v>
      </c>
      <c r="O39">
        <f t="shared" si="4"/>
        <v>0</v>
      </c>
      <c r="P39">
        <f t="shared" si="1"/>
        <v>0.99999999999999634</v>
      </c>
    </row>
    <row r="40" spans="1:16" ht="17.399999999999999" x14ac:dyDescent="0.3">
      <c r="A40" s="20" t="str">
        <f t="array" ref="A40">LOOKUP(2,1/(COUNTIF($A$1:A39,'Members Data'!$A$3:$A$371)=0),'Members Data'!$A$3:$A$371)</f>
        <v>I192</v>
      </c>
      <c r="B40" s="21" t="str">
        <f>INDEX('Members Data'!$B$3:$B$371,MATCH(A40,'Members Data'!$A$3:$A$371,0))</f>
        <v>Bella Ruby Joy-Eatock</v>
      </c>
      <c r="C40" s="21">
        <f>INDEX('Members Data'!$C$3:$C$372,MATCH(A40,'Members Data'!$A$3:$A$371,0))</f>
        <v>131</v>
      </c>
      <c r="D40" s="21" t="str">
        <f>INDEX('Members Data'!$D$3:$D$371,MATCH(A40,'Members Data'!$A$3:$A$371,0))</f>
        <v>Troy</v>
      </c>
      <c r="E40" s="21" t="str">
        <f>IFERROR(INDEX('Ring 2 11,12, 21 - 26'!#REF!,MATCH(A40,'Ring 2 11,12, 21 - 26'!#REF!,0)),"0")</f>
        <v>0</v>
      </c>
      <c r="F40" s="21" t="str">
        <f>IFERROR(INDEX('Ring 2 11,12, 21 - 26'!#REF!,MATCH(A40,'Ring 2 11,12, 21 - 26'!#REF!,0)),"0")</f>
        <v>0</v>
      </c>
      <c r="G40" s="21" t="str">
        <f>IFERROR(INDEX('Ring 2 11,12, 21 - 26'!#REF!,MATCH(A40,'Ring 2 11,12, 21 - 26'!#REF!,0)),"0")</f>
        <v>0</v>
      </c>
      <c r="H40" s="21" t="str">
        <f>IFERROR(INDEX('Ring 3 27 - 41'!#REF!,MATCH(A40,'Ring 3 27 - 41'!#REF!,0)),"0")</f>
        <v>0</v>
      </c>
      <c r="I40" s="21" t="str">
        <f>IFERROR(INDEX('Ring 3 27 - 41'!#REF!,MATCH(A40,'Ring 3 27 - 41'!#REF!,0)),"0")</f>
        <v>0</v>
      </c>
      <c r="J40" s="21" t="str">
        <f>IFERROR(INDEX('Ring 3 27 - 41'!#REF!,MATCH(A40,'Ring 3 27 - 41'!#REF!,0)),"0")</f>
        <v>0</v>
      </c>
      <c r="K40" s="18">
        <f t="shared" si="2"/>
        <v>0</v>
      </c>
      <c r="L40" s="1" cm="1">
        <f t="array" ref="L40">SUMPRODUCT((K40&lt;=$K$4:$K$307)/COUNTIF($K$4:$K$307,$K$4:$K$307))</f>
        <v>0.99999999999999634</v>
      </c>
      <c r="M40">
        <f t="shared" si="3"/>
        <v>0</v>
      </c>
      <c r="N40">
        <f t="shared" si="0"/>
        <v>0.99999999999999634</v>
      </c>
      <c r="O40">
        <f t="shared" si="4"/>
        <v>0</v>
      </c>
      <c r="P40">
        <f t="shared" si="1"/>
        <v>0.99999999999999634</v>
      </c>
    </row>
    <row r="41" spans="1:16" ht="17.399999999999999" x14ac:dyDescent="0.3">
      <c r="A41" s="20" t="str">
        <f t="array" ref="A41">LOOKUP(2,1/(COUNTIF($A$1:A40,'Members Data'!$A$3:$A$371)=0),'Members Data'!$A$3:$A$371)</f>
        <v>S191</v>
      </c>
      <c r="B41" s="21" t="str">
        <f>INDEX('Members Data'!$B$3:$B$371,MATCH(A41,'Members Data'!$A$3:$A$371,0))</f>
        <v>Ellie Stapley</v>
      </c>
      <c r="C41" s="21">
        <f>INDEX('Members Data'!$C$3:$C$372,MATCH(A41,'Members Data'!$A$3:$A$371,0))</f>
        <v>130</v>
      </c>
      <c r="D41" s="21" t="str">
        <f>INDEX('Members Data'!$D$3:$D$371,MATCH(A41,'Members Data'!$A$3:$A$371,0))</f>
        <v>Llaneilian Royal Embrace</v>
      </c>
      <c r="E41" s="21" t="str">
        <f>IFERROR(INDEX('Ring 2 11,12, 21 - 26'!#REF!,MATCH(A41,'Ring 2 11,12, 21 - 26'!#REF!,0)),"0")</f>
        <v>0</v>
      </c>
      <c r="F41" s="21" t="str">
        <f>IFERROR(INDEX('Ring 2 11,12, 21 - 26'!#REF!,MATCH(A41,'Ring 2 11,12, 21 - 26'!#REF!,0)),"0")</f>
        <v>0</v>
      </c>
      <c r="G41" s="21" t="str">
        <f>IFERROR(INDEX('Ring 2 11,12, 21 - 26'!#REF!,MATCH(A41,'Ring 2 11,12, 21 - 26'!#REF!,0)),"0")</f>
        <v>0</v>
      </c>
      <c r="H41" s="21" t="str">
        <f>IFERROR(INDEX('Ring 3 27 - 41'!#REF!,MATCH(A41,'Ring 3 27 - 41'!#REF!,0)),"0")</f>
        <v>0</v>
      </c>
      <c r="I41" s="21" t="str">
        <f>IFERROR(INDEX('Ring 3 27 - 41'!#REF!,MATCH(A41,'Ring 3 27 - 41'!#REF!,0)),"0")</f>
        <v>0</v>
      </c>
      <c r="J41" s="21" t="str">
        <f>IFERROR(INDEX('Ring 3 27 - 41'!#REF!,MATCH(A41,'Ring 3 27 - 41'!#REF!,0)),"0")</f>
        <v>0</v>
      </c>
      <c r="K41" s="18">
        <f t="shared" si="2"/>
        <v>0</v>
      </c>
      <c r="L41" s="1" cm="1">
        <f t="array" ref="L41">SUMPRODUCT((K41&lt;=$K$4:$K$307)/COUNTIF($K$4:$K$307,$K$4:$K$307))</f>
        <v>0.99999999999999634</v>
      </c>
      <c r="M41">
        <f t="shared" si="3"/>
        <v>0</v>
      </c>
      <c r="N41">
        <f t="shared" si="0"/>
        <v>0.99999999999999634</v>
      </c>
      <c r="O41">
        <f t="shared" si="4"/>
        <v>0</v>
      </c>
      <c r="P41">
        <f t="shared" si="1"/>
        <v>0.99999999999999634</v>
      </c>
    </row>
    <row r="42" spans="1:16" ht="17.399999999999999" x14ac:dyDescent="0.3">
      <c r="A42" s="20" t="str">
        <f t="array" ref="A42">LOOKUP(2,1/(COUNTIF($A$1:A41,'Members Data'!$A$3:$A$371)=0),'Members Data'!$A$3:$A$371)</f>
        <v>S190</v>
      </c>
      <c r="B42" s="21" t="str">
        <f>INDEX('Members Data'!$B$3:$B$371,MATCH(A42,'Members Data'!$A$3:$A$371,0))</f>
        <v>Ellie Stapley</v>
      </c>
      <c r="C42" s="21">
        <f>INDEX('Members Data'!$C$3:$C$372,MATCH(A42,'Members Data'!$A$3:$A$371,0))</f>
        <v>130</v>
      </c>
      <c r="D42" s="21" t="str">
        <f>INDEX('Members Data'!$D$3:$D$371,MATCH(A42,'Members Data'!$A$3:$A$371,0))</f>
        <v>Auchrannie Nutwood</v>
      </c>
      <c r="E42" s="21" t="str">
        <f>IFERROR(INDEX('Ring 2 11,12, 21 - 26'!#REF!,MATCH(A42,'Ring 2 11,12, 21 - 26'!#REF!,0)),"0")</f>
        <v>0</v>
      </c>
      <c r="F42" s="21" t="str">
        <f>IFERROR(INDEX('Ring 2 11,12, 21 - 26'!#REF!,MATCH(A42,'Ring 2 11,12, 21 - 26'!#REF!,0)),"0")</f>
        <v>0</v>
      </c>
      <c r="G42" s="21" t="str">
        <f>IFERROR(INDEX('Ring 2 11,12, 21 - 26'!#REF!,MATCH(A42,'Ring 2 11,12, 21 - 26'!#REF!,0)),"0")</f>
        <v>0</v>
      </c>
      <c r="H42" s="21" t="str">
        <f>IFERROR(INDEX('Ring 3 27 - 41'!#REF!,MATCH(A42,'Ring 3 27 - 41'!#REF!,0)),"0")</f>
        <v>0</v>
      </c>
      <c r="I42" s="21" t="str">
        <f>IFERROR(INDEX('Ring 3 27 - 41'!#REF!,MATCH(A42,'Ring 3 27 - 41'!#REF!,0)),"0")</f>
        <v>0</v>
      </c>
      <c r="J42" s="21" t="str">
        <f>IFERROR(INDEX('Ring 3 27 - 41'!#REF!,MATCH(A42,'Ring 3 27 - 41'!#REF!,0)),"0")</f>
        <v>0</v>
      </c>
      <c r="K42" s="18">
        <f t="shared" si="2"/>
        <v>0</v>
      </c>
      <c r="L42" s="1" cm="1">
        <f t="array" ref="L42">SUMPRODUCT((K42&lt;=$K$4:$K$307)/COUNTIF($K$4:$K$307,$K$4:$K$307))</f>
        <v>0.99999999999999634</v>
      </c>
      <c r="M42">
        <f t="shared" si="3"/>
        <v>0</v>
      </c>
      <c r="N42">
        <f t="shared" si="0"/>
        <v>0.99999999999999634</v>
      </c>
      <c r="O42">
        <f t="shared" si="4"/>
        <v>0</v>
      </c>
      <c r="P42">
        <f t="shared" si="1"/>
        <v>0.99999999999999634</v>
      </c>
    </row>
    <row r="43" spans="1:16" ht="17.399999999999999" x14ac:dyDescent="0.3">
      <c r="A43" s="20" t="str">
        <f t="array" ref="A43">LOOKUP(2,1/(COUNTIF($A$1:A42,'Members Data'!$A$3:$A$371)=0),'Members Data'!$A$3:$A$371)</f>
        <v>S189</v>
      </c>
      <c r="B43" s="21" t="str">
        <f>INDEX('Members Data'!$B$3:$B$371,MATCH(A43,'Members Data'!$A$3:$A$371,0))</f>
        <v>Ellie Stapley</v>
      </c>
      <c r="C43" s="21">
        <f>INDEX('Members Data'!$C$3:$C$372,MATCH(A43,'Members Data'!$A$3:$A$371,0))</f>
        <v>130</v>
      </c>
      <c r="D43" s="21" t="str">
        <f>INDEX('Members Data'!$D$3:$D$371,MATCH(A43,'Members Data'!$A$3:$A$371,0))</f>
        <v>Lady Dora</v>
      </c>
      <c r="E43" s="21" t="str">
        <f>IFERROR(INDEX('Ring 2 11,12, 21 - 26'!#REF!,MATCH(A43,'Ring 2 11,12, 21 - 26'!#REF!,0)),"0")</f>
        <v>0</v>
      </c>
      <c r="F43" s="21" t="str">
        <f>IFERROR(INDEX('Ring 2 11,12, 21 - 26'!#REF!,MATCH(A43,'Ring 2 11,12, 21 - 26'!#REF!,0)),"0")</f>
        <v>0</v>
      </c>
      <c r="G43" s="21" t="str">
        <f>IFERROR(INDEX('Ring 2 11,12, 21 - 26'!#REF!,MATCH(A43,'Ring 2 11,12, 21 - 26'!#REF!,0)),"0")</f>
        <v>0</v>
      </c>
      <c r="H43" s="21" t="str">
        <f>IFERROR(INDEX('Ring 3 27 - 41'!#REF!,MATCH(A43,'Ring 3 27 - 41'!#REF!,0)),"0")</f>
        <v>0</v>
      </c>
      <c r="I43" s="21" t="str">
        <f>IFERROR(INDEX('Ring 3 27 - 41'!#REF!,MATCH(A43,'Ring 3 27 - 41'!#REF!,0)),"0")</f>
        <v>0</v>
      </c>
      <c r="J43" s="21" t="str">
        <f>IFERROR(INDEX('Ring 3 27 - 41'!#REF!,MATCH(A43,'Ring 3 27 - 41'!#REF!,0)),"0")</f>
        <v>0</v>
      </c>
      <c r="K43" s="18">
        <f t="shared" si="2"/>
        <v>0</v>
      </c>
      <c r="L43" s="1" cm="1">
        <f t="array" ref="L43">SUMPRODUCT((K43&lt;=$K$4:$K$307)/COUNTIF($K$4:$K$307,$K$4:$K$307))</f>
        <v>0.99999999999999634</v>
      </c>
      <c r="M43">
        <f t="shared" si="3"/>
        <v>0</v>
      </c>
      <c r="N43">
        <f t="shared" si="0"/>
        <v>0.99999999999999634</v>
      </c>
      <c r="O43">
        <f t="shared" si="4"/>
        <v>0</v>
      </c>
      <c r="P43">
        <f t="shared" si="1"/>
        <v>0.99999999999999634</v>
      </c>
    </row>
    <row r="44" spans="1:16" ht="17.399999999999999" x14ac:dyDescent="0.3">
      <c r="A44" s="20" t="str">
        <f t="array" ref="A44">LOOKUP(2,1/(COUNTIF($A$1:A43,'Members Data'!$A$3:$A$371)=0),'Members Data'!$A$3:$A$371)</f>
        <v>I188</v>
      </c>
      <c r="B44" s="21" t="str">
        <f>INDEX('Members Data'!$B$3:$B$371,MATCH(A44,'Members Data'!$A$3:$A$371,0))</f>
        <v>Sibana Sedgwick</v>
      </c>
      <c r="C44" s="21">
        <f>INDEX('Members Data'!$C$3:$C$372,MATCH(A44,'Members Data'!$A$3:$A$371,0))</f>
        <v>129</v>
      </c>
      <c r="D44" s="21" t="str">
        <f>INDEX('Members Data'!$D$3:$D$371,MATCH(A44,'Members Data'!$A$3:$A$371,0))</f>
        <v xml:space="preserve">Daisy </v>
      </c>
      <c r="E44" s="21" t="str">
        <f>IFERROR(INDEX('Ring 2 11,12, 21 - 26'!#REF!,MATCH(A44,'Ring 2 11,12, 21 - 26'!#REF!,0)),"0")</f>
        <v>0</v>
      </c>
      <c r="F44" s="21" t="str">
        <f>IFERROR(INDEX('Ring 2 11,12, 21 - 26'!#REF!,MATCH(A44,'Ring 2 11,12, 21 - 26'!#REF!,0)),"0")</f>
        <v>0</v>
      </c>
      <c r="G44" s="21" t="str">
        <f>IFERROR(INDEX('Ring 2 11,12, 21 - 26'!#REF!,MATCH(A44,'Ring 2 11,12, 21 - 26'!#REF!,0)),"0")</f>
        <v>0</v>
      </c>
      <c r="H44" s="21" t="str">
        <f>IFERROR(INDEX('Ring 3 27 - 41'!#REF!,MATCH(A44,'Ring 3 27 - 41'!#REF!,0)),"0")</f>
        <v>0</v>
      </c>
      <c r="I44" s="21" t="str">
        <f>IFERROR(INDEX('Ring 3 27 - 41'!#REF!,MATCH(A44,'Ring 3 27 - 41'!#REF!,0)),"0")</f>
        <v>0</v>
      </c>
      <c r="J44" s="21" t="str">
        <f>IFERROR(INDEX('Ring 3 27 - 41'!#REF!,MATCH(A44,'Ring 3 27 - 41'!#REF!,0)),"0")</f>
        <v>0</v>
      </c>
      <c r="K44" s="18">
        <f t="shared" si="2"/>
        <v>0</v>
      </c>
      <c r="L44" s="1" cm="1">
        <f t="array" ref="L44">SUMPRODUCT((K44&lt;=$K$4:$K$307)/COUNTIF($K$4:$K$307,$K$4:$K$307))</f>
        <v>0.99999999999999634</v>
      </c>
      <c r="M44">
        <f t="shared" si="3"/>
        <v>0</v>
      </c>
      <c r="N44">
        <f t="shared" si="0"/>
        <v>0.99999999999999634</v>
      </c>
      <c r="O44">
        <f t="shared" si="4"/>
        <v>0</v>
      </c>
      <c r="P44">
        <f t="shared" si="1"/>
        <v>0.99999999999999634</v>
      </c>
    </row>
    <row r="45" spans="1:16" ht="17.399999999999999" x14ac:dyDescent="0.3">
      <c r="A45" s="20" t="str">
        <f t="array" ref="A45">LOOKUP(2,1/(COUNTIF($A$1:A44,'Members Data'!$A$3:$A$371)=0),'Members Data'!$A$3:$A$371)</f>
        <v>J187</v>
      </c>
      <c r="B45" s="21" t="str">
        <f>INDEX('Members Data'!$B$3:$B$371,MATCH(A45,'Members Data'!$A$3:$A$371,0))</f>
        <v>Peggy Greenwood</v>
      </c>
      <c r="C45" s="21">
        <f>INDEX('Members Data'!$C$3:$C$372,MATCH(A45,'Members Data'!$A$3:$A$371,0))</f>
        <v>128</v>
      </c>
      <c r="D45" s="21" t="str">
        <f>INDEX('Members Data'!$D$3:$D$371,MATCH(A45,'Members Data'!$A$3:$A$371,0))</f>
        <v>Nevan Scott Endgame.</v>
      </c>
      <c r="E45" s="21" t="str">
        <f>IFERROR(INDEX('Ring 2 11,12, 21 - 26'!#REF!,MATCH(A45,'Ring 2 11,12, 21 - 26'!#REF!,0)),"0")</f>
        <v>0</v>
      </c>
      <c r="F45" s="21" t="str">
        <f>IFERROR(INDEX('Ring 2 11,12, 21 - 26'!#REF!,MATCH(A45,'Ring 2 11,12, 21 - 26'!#REF!,0)),"0")</f>
        <v>0</v>
      </c>
      <c r="G45" s="21" t="str">
        <f>IFERROR(INDEX('Ring 2 11,12, 21 - 26'!#REF!,MATCH(A45,'Ring 2 11,12, 21 - 26'!#REF!,0)),"0")</f>
        <v>0</v>
      </c>
      <c r="H45" s="21" t="str">
        <f>IFERROR(INDEX('Ring 3 27 - 41'!#REF!,MATCH(A45,'Ring 3 27 - 41'!#REF!,0)),"0")</f>
        <v>0</v>
      </c>
      <c r="I45" s="21" t="str">
        <f>IFERROR(INDEX('Ring 3 27 - 41'!#REF!,MATCH(A45,'Ring 3 27 - 41'!#REF!,0)),"0")</f>
        <v>0</v>
      </c>
      <c r="J45" s="21" t="str">
        <f>IFERROR(INDEX('Ring 3 27 - 41'!#REF!,MATCH(A45,'Ring 3 27 - 41'!#REF!,0)),"0")</f>
        <v>0</v>
      </c>
      <c r="K45" s="18">
        <f t="shared" si="2"/>
        <v>0</v>
      </c>
      <c r="L45" s="1" cm="1">
        <f t="array" ref="L45">SUMPRODUCT((K45&lt;=$K$4:$K$307)/COUNTIF($K$4:$K$307,$K$4:$K$307))</f>
        <v>0.99999999999999634</v>
      </c>
      <c r="M45">
        <f t="shared" si="3"/>
        <v>0</v>
      </c>
      <c r="N45">
        <f t="shared" si="0"/>
        <v>0.99999999999999634</v>
      </c>
      <c r="O45">
        <f t="shared" si="4"/>
        <v>0</v>
      </c>
      <c r="P45">
        <f t="shared" si="1"/>
        <v>0.99999999999999634</v>
      </c>
    </row>
    <row r="46" spans="1:16" ht="17.399999999999999" x14ac:dyDescent="0.3">
      <c r="A46" s="20" t="str">
        <f t="array" ref="A46">LOOKUP(2,1/(COUNTIF($A$1:A45,'Members Data'!$A$3:$A$371)=0),'Members Data'!$A$3:$A$371)</f>
        <v>J186</v>
      </c>
      <c r="B46" s="21" t="str">
        <f>INDEX('Members Data'!$B$3:$B$371,MATCH(A46,'Members Data'!$A$3:$A$371,0))</f>
        <v>Romilly Moore</v>
      </c>
      <c r="C46" s="21">
        <f>INDEX('Members Data'!$C$3:$C$372,MATCH(A46,'Members Data'!$A$3:$A$371,0))</f>
        <v>127</v>
      </c>
      <c r="D46" s="21" t="str">
        <f>INDEX('Members Data'!$D$3:$D$371,MATCH(A46,'Members Data'!$A$3:$A$371,0))</f>
        <v>Nework Midnight Charm</v>
      </c>
      <c r="E46" s="21" t="str">
        <f>IFERROR(INDEX('Ring 2 11,12, 21 - 26'!#REF!,MATCH(A46,'Ring 2 11,12, 21 - 26'!#REF!,0)),"0")</f>
        <v>0</v>
      </c>
      <c r="F46" s="21" t="str">
        <f>IFERROR(INDEX('Ring 2 11,12, 21 - 26'!#REF!,MATCH(A46,'Ring 2 11,12, 21 - 26'!#REF!,0)),"0")</f>
        <v>0</v>
      </c>
      <c r="G46" s="21" t="str">
        <f>IFERROR(INDEX('Ring 2 11,12, 21 - 26'!#REF!,MATCH(A46,'Ring 2 11,12, 21 - 26'!#REF!,0)),"0")</f>
        <v>0</v>
      </c>
      <c r="H46" s="21" t="str">
        <f>IFERROR(INDEX('Ring 3 27 - 41'!#REF!,MATCH(A46,'Ring 3 27 - 41'!#REF!,0)),"0")</f>
        <v>0</v>
      </c>
      <c r="I46" s="21" t="str">
        <f>IFERROR(INDEX('Ring 3 27 - 41'!#REF!,MATCH(A46,'Ring 3 27 - 41'!#REF!,0)),"0")</f>
        <v>0</v>
      </c>
      <c r="J46" s="21" t="str">
        <f>IFERROR(INDEX('Ring 3 27 - 41'!#REF!,MATCH(A46,'Ring 3 27 - 41'!#REF!,0)),"0")</f>
        <v>0</v>
      </c>
      <c r="K46" s="18">
        <f t="shared" si="2"/>
        <v>0</v>
      </c>
      <c r="L46" s="1" cm="1">
        <f t="array" ref="L46">SUMPRODUCT((K46&lt;=$K$4:$K$307)/COUNTIF($K$4:$K$307,$K$4:$K$307))</f>
        <v>0.99999999999999634</v>
      </c>
      <c r="M46">
        <f t="shared" si="3"/>
        <v>0</v>
      </c>
      <c r="N46">
        <f t="shared" si="0"/>
        <v>0.99999999999999634</v>
      </c>
      <c r="O46">
        <f t="shared" si="4"/>
        <v>0</v>
      </c>
      <c r="P46">
        <f t="shared" si="1"/>
        <v>0.99999999999999634</v>
      </c>
    </row>
    <row r="47" spans="1:16" ht="17.399999999999999" x14ac:dyDescent="0.3">
      <c r="A47" s="20" t="str">
        <f t="array" ref="A47">LOOKUP(2,1/(COUNTIF($A$1:A46,'Members Data'!$A$3:$A$371)=0),'Members Data'!$A$3:$A$371)</f>
        <v>J183</v>
      </c>
      <c r="B47" s="21" t="str">
        <f>INDEX('Members Data'!$B$3:$B$371,MATCH(A47,'Members Data'!$A$3:$A$371,0))</f>
        <v>Lachlan Maclean</v>
      </c>
      <c r="C47" s="21">
        <f>INDEX('Members Data'!$C$3:$C$372,MATCH(A47,'Members Data'!$A$3:$A$371,0))</f>
        <v>126</v>
      </c>
      <c r="D47" s="21" t="str">
        <f>INDEX('Members Data'!$D$3:$D$371,MATCH(A47,'Members Data'!$A$3:$A$371,0))</f>
        <v xml:space="preserve">Lady </v>
      </c>
      <c r="E47" s="21" t="str">
        <f>IFERROR(INDEX('Ring 2 11,12, 21 - 26'!#REF!,MATCH(A47,'Ring 2 11,12, 21 - 26'!#REF!,0)),"0")</f>
        <v>0</v>
      </c>
      <c r="F47" s="21" t="str">
        <f>IFERROR(INDEX('Ring 2 11,12, 21 - 26'!#REF!,MATCH(A47,'Ring 2 11,12, 21 - 26'!#REF!,0)),"0")</f>
        <v>0</v>
      </c>
      <c r="G47" s="21" t="str">
        <f>IFERROR(INDEX('Ring 2 11,12, 21 - 26'!#REF!,MATCH(A47,'Ring 2 11,12, 21 - 26'!#REF!,0)),"0")</f>
        <v>0</v>
      </c>
      <c r="H47" s="21" t="str">
        <f>IFERROR(INDEX('Ring 3 27 - 41'!#REF!,MATCH(A47,'Ring 3 27 - 41'!#REF!,0)),"0")</f>
        <v>0</v>
      </c>
      <c r="I47" s="21" t="str">
        <f>IFERROR(INDEX('Ring 3 27 - 41'!#REF!,MATCH(A47,'Ring 3 27 - 41'!#REF!,0)),"0")</f>
        <v>0</v>
      </c>
      <c r="J47" s="21" t="str">
        <f>IFERROR(INDEX('Ring 3 27 - 41'!#REF!,MATCH(A47,'Ring 3 27 - 41'!#REF!,0)),"0")</f>
        <v>0</v>
      </c>
      <c r="K47" s="18">
        <f t="shared" si="2"/>
        <v>0</v>
      </c>
      <c r="L47" s="1" cm="1">
        <f t="array" ref="L47">SUMPRODUCT((K47&lt;=$K$4:$K$307)/COUNTIF($K$4:$K$307,$K$4:$K$307))</f>
        <v>0.99999999999999634</v>
      </c>
      <c r="M47">
        <f t="shared" si="3"/>
        <v>0</v>
      </c>
      <c r="N47">
        <f t="shared" si="0"/>
        <v>0.99999999999999634</v>
      </c>
      <c r="O47">
        <f t="shared" si="4"/>
        <v>0</v>
      </c>
      <c r="P47">
        <f t="shared" si="1"/>
        <v>0.99999999999999634</v>
      </c>
    </row>
    <row r="48" spans="1:16" ht="17.399999999999999" x14ac:dyDescent="0.3">
      <c r="A48" s="20" t="str">
        <f t="array" ref="A48">LOOKUP(2,1/(COUNTIF($A$1:A47,'Members Data'!$A$3:$A$371)=0),'Members Data'!$A$3:$A$371)</f>
        <v>S180</v>
      </c>
      <c r="B48" s="21" t="str">
        <f>INDEX('Members Data'!$B$3:$B$371,MATCH(A48,'Members Data'!$A$3:$A$371,0))</f>
        <v>Michael Tett</v>
      </c>
      <c r="C48" s="21">
        <f>INDEX('Members Data'!$C$3:$C$372,MATCH(A48,'Members Data'!$A$3:$A$371,0))</f>
        <v>125</v>
      </c>
      <c r="D48" s="21" t="str">
        <f>INDEX('Members Data'!$D$3:$D$371,MATCH(A48,'Members Data'!$A$3:$A$371,0))</f>
        <v>Kazmick Lady Of The Vale.</v>
      </c>
      <c r="E48" s="21" t="str">
        <f>IFERROR(INDEX('Ring 2 11,12, 21 - 26'!#REF!,MATCH(A48,'Ring 2 11,12, 21 - 26'!#REF!,0)),"0")</f>
        <v>0</v>
      </c>
      <c r="F48" s="21" t="str">
        <f>IFERROR(INDEX('Ring 2 11,12, 21 - 26'!#REF!,MATCH(A48,'Ring 2 11,12, 21 - 26'!#REF!,0)),"0")</f>
        <v>0</v>
      </c>
      <c r="G48" s="21" t="str">
        <f>IFERROR(INDEX('Ring 2 11,12, 21 - 26'!#REF!,MATCH(A48,'Ring 2 11,12, 21 - 26'!#REF!,0)),"0")</f>
        <v>0</v>
      </c>
      <c r="H48" s="21" t="str">
        <f>IFERROR(INDEX('Ring 3 27 - 41'!#REF!,MATCH(A48,'Ring 3 27 - 41'!#REF!,0)),"0")</f>
        <v>0</v>
      </c>
      <c r="I48" s="21" t="str">
        <f>IFERROR(INDEX('Ring 3 27 - 41'!#REF!,MATCH(A48,'Ring 3 27 - 41'!#REF!,0)),"0")</f>
        <v>0</v>
      </c>
      <c r="J48" s="21" t="str">
        <f>IFERROR(INDEX('Ring 3 27 - 41'!#REF!,MATCH(A48,'Ring 3 27 - 41'!#REF!,0)),"0")</f>
        <v>0</v>
      </c>
      <c r="K48" s="18">
        <f t="shared" si="2"/>
        <v>0</v>
      </c>
      <c r="L48" s="1" cm="1">
        <f t="array" ref="L48">SUMPRODUCT((K48&lt;=$K$4:$K$307)/COUNTIF($K$4:$K$307,$K$4:$K$307))</f>
        <v>0.99999999999999634</v>
      </c>
      <c r="M48">
        <f t="shared" si="3"/>
        <v>0</v>
      </c>
      <c r="N48">
        <f t="shared" si="0"/>
        <v>0.99999999999999634</v>
      </c>
      <c r="O48">
        <f t="shared" si="4"/>
        <v>0</v>
      </c>
      <c r="P48">
        <f t="shared" si="1"/>
        <v>0.99999999999999634</v>
      </c>
    </row>
    <row r="49" spans="1:16" ht="17.399999999999999" x14ac:dyDescent="0.3">
      <c r="A49" s="20" t="str">
        <f t="array" ref="A49">LOOKUP(2,1/(COUNTIF($A$1:A48,'Members Data'!$A$3:$A$371)=0),'Members Data'!$A$3:$A$371)</f>
        <v>J178</v>
      </c>
      <c r="B49" s="21" t="str">
        <f>INDEX('Members Data'!$B$3:$B$371,MATCH(A49,'Members Data'!$A$3:$A$371,0))</f>
        <v>Florence Jacques</v>
      </c>
      <c r="C49" s="21">
        <f>INDEX('Members Data'!$C$3:$C$372,MATCH(A49,'Members Data'!$A$3:$A$371,0))</f>
        <v>124</v>
      </c>
      <c r="D49" s="21" t="str">
        <f>INDEX('Members Data'!$D$3:$D$371,MATCH(A49,'Members Data'!$A$3:$A$371,0))</f>
        <v>Moortown Best Man</v>
      </c>
      <c r="E49" s="21" t="str">
        <f>IFERROR(INDEX('Ring 2 11,12, 21 - 26'!#REF!,MATCH(A49,'Ring 2 11,12, 21 - 26'!#REF!,0)),"0")</f>
        <v>0</v>
      </c>
      <c r="F49" s="21" t="str">
        <f>IFERROR(INDEX('Ring 2 11,12, 21 - 26'!#REF!,MATCH(A49,'Ring 2 11,12, 21 - 26'!#REF!,0)),"0")</f>
        <v>0</v>
      </c>
      <c r="G49" s="21" t="str">
        <f>IFERROR(INDEX('Ring 2 11,12, 21 - 26'!#REF!,MATCH(A49,'Ring 2 11,12, 21 - 26'!#REF!,0)),"0")</f>
        <v>0</v>
      </c>
      <c r="H49" s="21" t="str">
        <f>IFERROR(INDEX('Ring 3 27 - 41'!#REF!,MATCH(A49,'Ring 3 27 - 41'!#REF!,0)),"0")</f>
        <v>0</v>
      </c>
      <c r="I49" s="21" t="str">
        <f>IFERROR(INDEX('Ring 3 27 - 41'!#REF!,MATCH(A49,'Ring 3 27 - 41'!#REF!,0)),"0")</f>
        <v>0</v>
      </c>
      <c r="J49" s="21" t="str">
        <f>IFERROR(INDEX('Ring 3 27 - 41'!#REF!,MATCH(A49,'Ring 3 27 - 41'!#REF!,0)),"0")</f>
        <v>0</v>
      </c>
      <c r="K49" s="18">
        <f t="shared" si="2"/>
        <v>0</v>
      </c>
      <c r="L49" s="1" cm="1">
        <f t="array" ref="L49">SUMPRODUCT((K49&lt;=$K$4:$K$307)/COUNTIF($K$4:$K$307,$K$4:$K$307))</f>
        <v>0.99999999999999634</v>
      </c>
      <c r="M49">
        <f t="shared" si="3"/>
        <v>0</v>
      </c>
      <c r="N49">
        <f t="shared" si="0"/>
        <v>0.99999999999999634</v>
      </c>
      <c r="O49">
        <f t="shared" si="4"/>
        <v>0</v>
      </c>
      <c r="P49">
        <f t="shared" si="1"/>
        <v>0.99999999999999634</v>
      </c>
    </row>
    <row r="50" spans="1:16" ht="17.399999999999999" x14ac:dyDescent="0.3">
      <c r="A50" s="20" t="str">
        <f t="array" ref="A50">LOOKUP(2,1/(COUNTIF($A$1:A49,'Members Data'!$A$3:$A$371)=0),'Members Data'!$A$3:$A$371)</f>
        <v>S177</v>
      </c>
      <c r="B50" s="21" t="str">
        <f>INDEX('Members Data'!$B$3:$B$371,MATCH(A50,'Members Data'!$A$3:$A$371,0))</f>
        <v>Genevieve Stewart-smith</v>
      </c>
      <c r="C50" s="21">
        <f>INDEX('Members Data'!$C$3:$C$372,MATCH(A50,'Members Data'!$A$3:$A$371,0))</f>
        <v>123</v>
      </c>
      <c r="D50" s="21" t="str">
        <f>INDEX('Members Data'!$D$3:$D$371,MATCH(A50,'Members Data'!$A$3:$A$371,0))</f>
        <v>Moortown Best Man</v>
      </c>
      <c r="E50" s="21" t="str">
        <f>IFERROR(INDEX('Ring 2 11,12, 21 - 26'!#REF!,MATCH(A50,'Ring 2 11,12, 21 - 26'!#REF!,0)),"0")</f>
        <v>0</v>
      </c>
      <c r="F50" s="21" t="str">
        <f>IFERROR(INDEX('Ring 2 11,12, 21 - 26'!#REF!,MATCH(A50,'Ring 2 11,12, 21 - 26'!#REF!,0)),"0")</f>
        <v>0</v>
      </c>
      <c r="G50" s="21" t="str">
        <f>IFERROR(INDEX('Ring 2 11,12, 21 - 26'!#REF!,MATCH(A50,'Ring 2 11,12, 21 - 26'!#REF!,0)),"0")</f>
        <v>0</v>
      </c>
      <c r="H50" s="21" t="str">
        <f>IFERROR(INDEX('Ring 3 27 - 41'!#REF!,MATCH(A50,'Ring 3 27 - 41'!#REF!,0)),"0")</f>
        <v>0</v>
      </c>
      <c r="I50" s="21" t="str">
        <f>IFERROR(INDEX('Ring 3 27 - 41'!#REF!,MATCH(A50,'Ring 3 27 - 41'!#REF!,0)),"0")</f>
        <v>0</v>
      </c>
      <c r="J50" s="21" t="str">
        <f>IFERROR(INDEX('Ring 3 27 - 41'!#REF!,MATCH(A50,'Ring 3 27 - 41'!#REF!,0)),"0")</f>
        <v>0</v>
      </c>
      <c r="K50" s="18">
        <f t="shared" si="2"/>
        <v>0</v>
      </c>
      <c r="L50" s="1" cm="1">
        <f t="array" ref="L50">SUMPRODUCT((K50&lt;=$K$4:$K$307)/COUNTIF($K$4:$K$307,$K$4:$K$307))</f>
        <v>0.99999999999999634</v>
      </c>
      <c r="M50">
        <f t="shared" si="3"/>
        <v>0</v>
      </c>
      <c r="N50">
        <f t="shared" si="0"/>
        <v>0.99999999999999634</v>
      </c>
      <c r="O50">
        <f t="shared" si="4"/>
        <v>0</v>
      </c>
      <c r="P50">
        <f t="shared" si="1"/>
        <v>0.99999999999999634</v>
      </c>
    </row>
    <row r="51" spans="1:16" ht="17.399999999999999" x14ac:dyDescent="0.3">
      <c r="A51" s="20" t="str">
        <f t="array" ref="A51">LOOKUP(2,1/(COUNTIF($A$1:A50,'Members Data'!$A$3:$A$371)=0),'Members Data'!$A$3:$A$371)</f>
        <v>S176</v>
      </c>
      <c r="B51" s="21" t="str">
        <f>INDEX('Members Data'!$B$3:$B$371,MATCH(A51,'Members Data'!$A$3:$A$371,0))</f>
        <v>Dawn Smalley</v>
      </c>
      <c r="C51" s="21">
        <f>INDEX('Members Data'!$C$3:$C$372,MATCH(A51,'Members Data'!$A$3:$A$371,0))</f>
        <v>122</v>
      </c>
      <c r="D51" s="21" t="str">
        <f>INDEX('Members Data'!$D$3:$D$371,MATCH(A51,'Members Data'!$A$3:$A$371,0))</f>
        <v>Alviloba Banrion Na Heirann</v>
      </c>
      <c r="E51" s="21" t="str">
        <f>IFERROR(INDEX('Ring 2 11,12, 21 - 26'!#REF!,MATCH(A51,'Ring 2 11,12, 21 - 26'!#REF!,0)),"0")</f>
        <v>0</v>
      </c>
      <c r="F51" s="21" t="str">
        <f>IFERROR(INDEX('Ring 2 11,12, 21 - 26'!#REF!,MATCH(A51,'Ring 2 11,12, 21 - 26'!#REF!,0)),"0")</f>
        <v>0</v>
      </c>
      <c r="G51" s="21" t="str">
        <f>IFERROR(INDEX('Ring 2 11,12, 21 - 26'!#REF!,MATCH(A51,'Ring 2 11,12, 21 - 26'!#REF!,0)),"0")</f>
        <v>0</v>
      </c>
      <c r="H51" s="21" t="str">
        <f>IFERROR(INDEX('Ring 3 27 - 41'!#REF!,MATCH(A51,'Ring 3 27 - 41'!#REF!,0)),"0")</f>
        <v>0</v>
      </c>
      <c r="I51" s="21" t="str">
        <f>IFERROR(INDEX('Ring 3 27 - 41'!#REF!,MATCH(A51,'Ring 3 27 - 41'!#REF!,0)),"0")</f>
        <v>0</v>
      </c>
      <c r="J51" s="21" t="str">
        <f>IFERROR(INDEX('Ring 3 27 - 41'!#REF!,MATCH(A51,'Ring 3 27 - 41'!#REF!,0)),"0")</f>
        <v>0</v>
      </c>
      <c r="K51" s="18">
        <f t="shared" si="2"/>
        <v>0</v>
      </c>
      <c r="L51" s="1" cm="1">
        <f t="array" ref="L51">SUMPRODUCT((K51&lt;=$K$4:$K$307)/COUNTIF($K$4:$K$307,$K$4:$K$307))</f>
        <v>0.99999999999999634</v>
      </c>
      <c r="M51">
        <f t="shared" si="3"/>
        <v>0</v>
      </c>
      <c r="N51">
        <f t="shared" si="0"/>
        <v>0.99999999999999634</v>
      </c>
      <c r="O51">
        <f t="shared" si="4"/>
        <v>0</v>
      </c>
      <c r="P51">
        <f t="shared" si="1"/>
        <v>0.99999999999999634</v>
      </c>
    </row>
    <row r="52" spans="1:16" ht="17.399999999999999" x14ac:dyDescent="0.3">
      <c r="A52" s="20" t="str">
        <f t="array" ref="A52">LOOKUP(2,1/(COUNTIF($A$1:A51,'Members Data'!$A$3:$A$371)=0),'Members Data'!$A$3:$A$371)</f>
        <v>S175</v>
      </c>
      <c r="B52" s="21" t="str">
        <f>INDEX('Members Data'!$B$3:$B$371,MATCH(A52,'Members Data'!$A$3:$A$371,0))</f>
        <v>Dawn Smalley</v>
      </c>
      <c r="C52" s="21">
        <f>INDEX('Members Data'!$C$3:$C$372,MATCH(A52,'Members Data'!$A$3:$A$371,0))</f>
        <v>122</v>
      </c>
      <c r="D52" s="21" t="str">
        <f>INDEX('Members Data'!$D$3:$D$371,MATCH(A52,'Members Data'!$A$3:$A$371,0))</f>
        <v>Thelma</v>
      </c>
      <c r="E52" s="21" t="str">
        <f>IFERROR(INDEX('Ring 2 11,12, 21 - 26'!#REF!,MATCH(A52,'Ring 2 11,12, 21 - 26'!#REF!,0)),"0")</f>
        <v>0</v>
      </c>
      <c r="F52" s="21" t="str">
        <f>IFERROR(INDEX('Ring 2 11,12, 21 - 26'!#REF!,MATCH(A52,'Ring 2 11,12, 21 - 26'!#REF!,0)),"0")</f>
        <v>0</v>
      </c>
      <c r="G52" s="21" t="str">
        <f>IFERROR(INDEX('Ring 2 11,12, 21 - 26'!#REF!,MATCH(A52,'Ring 2 11,12, 21 - 26'!#REF!,0)),"0")</f>
        <v>0</v>
      </c>
      <c r="H52" s="21" t="str">
        <f>IFERROR(INDEX('Ring 3 27 - 41'!#REF!,MATCH(A52,'Ring 3 27 - 41'!#REF!,0)),"0")</f>
        <v>0</v>
      </c>
      <c r="I52" s="21" t="str">
        <f>IFERROR(INDEX('Ring 3 27 - 41'!#REF!,MATCH(A52,'Ring 3 27 - 41'!#REF!,0)),"0")</f>
        <v>0</v>
      </c>
      <c r="J52" s="21" t="str">
        <f>IFERROR(INDEX('Ring 3 27 - 41'!#REF!,MATCH(A52,'Ring 3 27 - 41'!#REF!,0)),"0")</f>
        <v>0</v>
      </c>
      <c r="K52" s="18">
        <f t="shared" si="2"/>
        <v>0</v>
      </c>
      <c r="L52" s="1" cm="1">
        <f t="array" ref="L52">SUMPRODUCT((K52&lt;=$K$4:$K$307)/COUNTIF($K$4:$K$307,$K$4:$K$307))</f>
        <v>0.99999999999999634</v>
      </c>
      <c r="M52">
        <f t="shared" si="3"/>
        <v>0</v>
      </c>
      <c r="N52">
        <f t="shared" si="0"/>
        <v>0.99999999999999634</v>
      </c>
      <c r="O52">
        <f t="shared" si="4"/>
        <v>0</v>
      </c>
      <c r="P52">
        <f t="shared" si="1"/>
        <v>0.99999999999999634</v>
      </c>
    </row>
    <row r="53" spans="1:16" ht="17.399999999999999" x14ac:dyDescent="0.3">
      <c r="A53" s="20" t="str">
        <f t="array" ref="A53">LOOKUP(2,1/(COUNTIF($A$1:A52,'Members Data'!$A$3:$A$371)=0),'Members Data'!$A$3:$A$371)</f>
        <v>I174</v>
      </c>
      <c r="B53" s="21" t="str">
        <f>INDEX('Members Data'!$B$3:$B$371,MATCH(A53,'Members Data'!$A$3:$A$371,0))</f>
        <v>Hugo Bardusco</v>
      </c>
      <c r="C53" s="21">
        <f>INDEX('Members Data'!$C$3:$C$372,MATCH(A53,'Members Data'!$A$3:$A$371,0))</f>
        <v>121</v>
      </c>
      <c r="D53" s="21" t="str">
        <f>INDEX('Members Data'!$D$3:$D$371,MATCH(A53,'Members Data'!$A$3:$A$371,0))</f>
        <v>Fire Cracker</v>
      </c>
      <c r="E53" s="21" t="str">
        <f>IFERROR(INDEX('Ring 2 11,12, 21 - 26'!#REF!,MATCH(A53,'Ring 2 11,12, 21 - 26'!#REF!,0)),"0")</f>
        <v>0</v>
      </c>
      <c r="F53" s="21" t="str">
        <f>IFERROR(INDEX('Ring 2 11,12, 21 - 26'!#REF!,MATCH(A53,'Ring 2 11,12, 21 - 26'!#REF!,0)),"0")</f>
        <v>0</v>
      </c>
      <c r="G53" s="21" t="str">
        <f>IFERROR(INDEX('Ring 2 11,12, 21 - 26'!#REF!,MATCH(A53,'Ring 2 11,12, 21 - 26'!#REF!,0)),"0")</f>
        <v>0</v>
      </c>
      <c r="H53" s="21" t="str">
        <f>IFERROR(INDEX('Ring 3 27 - 41'!#REF!,MATCH(A53,'Ring 3 27 - 41'!#REF!,0)),"0")</f>
        <v>0</v>
      </c>
      <c r="I53" s="21" t="str">
        <f>IFERROR(INDEX('Ring 3 27 - 41'!#REF!,MATCH(A53,'Ring 3 27 - 41'!#REF!,0)),"0")</f>
        <v>0</v>
      </c>
      <c r="J53" s="21" t="str">
        <f>IFERROR(INDEX('Ring 3 27 - 41'!#REF!,MATCH(A53,'Ring 3 27 - 41'!#REF!,0)),"0")</f>
        <v>0</v>
      </c>
      <c r="K53" s="18">
        <f t="shared" si="2"/>
        <v>0</v>
      </c>
      <c r="L53" s="1" cm="1">
        <f t="array" ref="L53">SUMPRODUCT((K53&lt;=$K$4:$K$307)/COUNTIF($K$4:$K$307,$K$4:$K$307))</f>
        <v>0.99999999999999634</v>
      </c>
      <c r="M53">
        <f t="shared" si="3"/>
        <v>0</v>
      </c>
      <c r="N53">
        <f t="shared" si="0"/>
        <v>0.99999999999999634</v>
      </c>
      <c r="O53">
        <f t="shared" si="4"/>
        <v>0</v>
      </c>
      <c r="P53">
        <f t="shared" si="1"/>
        <v>0.99999999999999634</v>
      </c>
    </row>
    <row r="54" spans="1:16" ht="17.399999999999999" x14ac:dyDescent="0.3">
      <c r="A54" s="20" t="str">
        <f t="array" ref="A54">LOOKUP(2,1/(COUNTIF($A$1:A53,'Members Data'!$A$3:$A$371)=0),'Members Data'!$A$3:$A$371)</f>
        <v>J173</v>
      </c>
      <c r="B54" s="21" t="str">
        <f>INDEX('Members Data'!$B$3:$B$371,MATCH(A54,'Members Data'!$A$3:$A$371,0))</f>
        <v>Rose Gambles</v>
      </c>
      <c r="C54" s="21">
        <f>INDEX('Members Data'!$C$3:$C$372,MATCH(A54,'Members Data'!$A$3:$A$371,0))</f>
        <v>120</v>
      </c>
      <c r="D54" s="21" t="str">
        <f>INDEX('Members Data'!$D$3:$D$371,MATCH(A54,'Members Data'!$A$3:$A$371,0))</f>
        <v>Carohrwood Phara</v>
      </c>
      <c r="E54" s="21" t="str">
        <f>IFERROR(INDEX('Ring 2 11,12, 21 - 26'!#REF!,MATCH(A54,'Ring 2 11,12, 21 - 26'!#REF!,0)),"0")</f>
        <v>0</v>
      </c>
      <c r="F54" s="21" t="str">
        <f>IFERROR(INDEX('Ring 2 11,12, 21 - 26'!#REF!,MATCH(A54,'Ring 2 11,12, 21 - 26'!#REF!,0)),"0")</f>
        <v>0</v>
      </c>
      <c r="G54" s="21" t="str">
        <f>IFERROR(INDEX('Ring 2 11,12, 21 - 26'!#REF!,MATCH(A54,'Ring 2 11,12, 21 - 26'!#REF!,0)),"0")</f>
        <v>0</v>
      </c>
      <c r="H54" s="21" t="str">
        <f>IFERROR(INDEX('Ring 3 27 - 41'!#REF!,MATCH(A54,'Ring 3 27 - 41'!#REF!,0)),"0")</f>
        <v>0</v>
      </c>
      <c r="I54" s="21" t="str">
        <f>IFERROR(INDEX('Ring 3 27 - 41'!#REF!,MATCH(A54,'Ring 3 27 - 41'!#REF!,0)),"0")</f>
        <v>0</v>
      </c>
      <c r="J54" s="21" t="str">
        <f>IFERROR(INDEX('Ring 3 27 - 41'!#REF!,MATCH(A54,'Ring 3 27 - 41'!#REF!,0)),"0")</f>
        <v>0</v>
      </c>
      <c r="K54" s="18">
        <f t="shared" si="2"/>
        <v>0</v>
      </c>
      <c r="L54" s="1" cm="1">
        <f t="array" ref="L54">SUMPRODUCT((K54&lt;=$K$4:$K$307)/COUNTIF($K$4:$K$307,$K$4:$K$307))</f>
        <v>0.99999999999999634</v>
      </c>
      <c r="M54">
        <f t="shared" si="3"/>
        <v>0</v>
      </c>
      <c r="N54">
        <f t="shared" si="0"/>
        <v>0.99999999999999634</v>
      </c>
      <c r="O54">
        <f t="shared" si="4"/>
        <v>0</v>
      </c>
      <c r="P54">
        <f t="shared" si="1"/>
        <v>0.99999999999999634</v>
      </c>
    </row>
    <row r="55" spans="1:16" ht="17.399999999999999" x14ac:dyDescent="0.3">
      <c r="A55" s="20" t="str">
        <f t="array" ref="A55">LOOKUP(2,1/(COUNTIF($A$1:A54,'Members Data'!$A$3:$A$371)=0),'Members Data'!$A$3:$A$371)</f>
        <v>J172</v>
      </c>
      <c r="B55" s="21" t="str">
        <f>INDEX('Members Data'!$B$3:$B$371,MATCH(A55,'Members Data'!$A$3:$A$371,0))</f>
        <v>Rose Gambles</v>
      </c>
      <c r="C55" s="21">
        <f>INDEX('Members Data'!$C$3:$C$372,MATCH(A55,'Members Data'!$A$3:$A$371,0))</f>
        <v>120</v>
      </c>
      <c r="D55" s="21" t="str">
        <f>INDEX('Members Data'!$D$3:$D$371,MATCH(A55,'Members Data'!$A$3:$A$371,0))</f>
        <v>Uiterwaardens Expression</v>
      </c>
      <c r="E55" s="21" t="str">
        <f>IFERROR(INDEX('Ring 2 11,12, 21 - 26'!#REF!,MATCH(A55,'Ring 2 11,12, 21 - 26'!#REF!,0)),"0")</f>
        <v>0</v>
      </c>
      <c r="F55" s="21" t="str">
        <f>IFERROR(INDEX('Ring 2 11,12, 21 - 26'!#REF!,MATCH(A55,'Ring 2 11,12, 21 - 26'!#REF!,0)),"0")</f>
        <v>0</v>
      </c>
      <c r="G55" s="21" t="str">
        <f>IFERROR(INDEX('Ring 2 11,12, 21 - 26'!#REF!,MATCH(A55,'Ring 2 11,12, 21 - 26'!#REF!,0)),"0")</f>
        <v>0</v>
      </c>
      <c r="H55" s="21" t="str">
        <f>IFERROR(INDEX('Ring 3 27 - 41'!#REF!,MATCH(A55,'Ring 3 27 - 41'!#REF!,0)),"0")</f>
        <v>0</v>
      </c>
      <c r="I55" s="21" t="str">
        <f>IFERROR(INDEX('Ring 3 27 - 41'!#REF!,MATCH(A55,'Ring 3 27 - 41'!#REF!,0)),"0")</f>
        <v>0</v>
      </c>
      <c r="J55" s="21" t="str">
        <f>IFERROR(INDEX('Ring 3 27 - 41'!#REF!,MATCH(A55,'Ring 3 27 - 41'!#REF!,0)),"0")</f>
        <v>0</v>
      </c>
      <c r="K55" s="18">
        <f t="shared" si="2"/>
        <v>0</v>
      </c>
      <c r="L55" s="1" cm="1">
        <f t="array" ref="L55">SUMPRODUCT((K55&lt;=$K$4:$K$307)/COUNTIF($K$4:$K$307,$K$4:$K$307))</f>
        <v>0.99999999999999634</v>
      </c>
      <c r="M55">
        <f t="shared" si="3"/>
        <v>0</v>
      </c>
      <c r="N55">
        <f t="shared" si="0"/>
        <v>0.99999999999999634</v>
      </c>
      <c r="O55">
        <f t="shared" si="4"/>
        <v>0</v>
      </c>
      <c r="P55">
        <f t="shared" si="1"/>
        <v>0.99999999999999634</v>
      </c>
    </row>
    <row r="56" spans="1:16" ht="17.399999999999999" x14ac:dyDescent="0.3">
      <c r="A56" s="20" t="str">
        <f t="array" ref="A56">LOOKUP(2,1/(COUNTIF($A$1:A55,'Members Data'!$A$3:$A$371)=0),'Members Data'!$A$3:$A$371)</f>
        <v>J171</v>
      </c>
      <c r="B56" s="21" t="str">
        <f>INDEX('Members Data'!$B$3:$B$371,MATCH(A56,'Members Data'!$A$3:$A$371,0))</f>
        <v>Adriana Wade</v>
      </c>
      <c r="C56" s="21">
        <f>INDEX('Members Data'!$C$3:$C$372,MATCH(A56,'Members Data'!$A$3:$A$371,0))</f>
        <v>119</v>
      </c>
      <c r="D56" s="21" t="str">
        <f>INDEX('Members Data'!$D$3:$D$371,MATCH(A56,'Members Data'!$A$3:$A$371,0))</f>
        <v>Pocket Rocket</v>
      </c>
      <c r="E56" s="21" t="str">
        <f>IFERROR(INDEX('Ring 2 11,12, 21 - 26'!#REF!,MATCH(A56,'Ring 2 11,12, 21 - 26'!#REF!,0)),"0")</f>
        <v>0</v>
      </c>
      <c r="F56" s="21" t="str">
        <f>IFERROR(INDEX('Ring 2 11,12, 21 - 26'!#REF!,MATCH(A56,'Ring 2 11,12, 21 - 26'!#REF!,0)),"0")</f>
        <v>0</v>
      </c>
      <c r="G56" s="21" t="str">
        <f>IFERROR(INDEX('Ring 2 11,12, 21 - 26'!#REF!,MATCH(A56,'Ring 2 11,12, 21 - 26'!#REF!,0)),"0")</f>
        <v>0</v>
      </c>
      <c r="H56" s="21" t="str">
        <f>IFERROR(INDEX('Ring 3 27 - 41'!#REF!,MATCH(A56,'Ring 3 27 - 41'!#REF!,0)),"0")</f>
        <v>0</v>
      </c>
      <c r="I56" s="21" t="str">
        <f>IFERROR(INDEX('Ring 3 27 - 41'!#REF!,MATCH(A56,'Ring 3 27 - 41'!#REF!,0)),"0")</f>
        <v>0</v>
      </c>
      <c r="J56" s="21" t="str">
        <f>IFERROR(INDEX('Ring 3 27 - 41'!#REF!,MATCH(A56,'Ring 3 27 - 41'!#REF!,0)),"0")</f>
        <v>0</v>
      </c>
      <c r="K56" s="18">
        <f t="shared" si="2"/>
        <v>0</v>
      </c>
      <c r="L56" s="1" cm="1">
        <f t="array" ref="L56">SUMPRODUCT((K56&lt;=$K$4:$K$307)/COUNTIF($K$4:$K$307,$K$4:$K$307))</f>
        <v>0.99999999999999634</v>
      </c>
      <c r="M56">
        <f t="shared" si="3"/>
        <v>0</v>
      </c>
      <c r="N56">
        <f t="shared" si="0"/>
        <v>0.99999999999999634</v>
      </c>
      <c r="O56">
        <f t="shared" si="4"/>
        <v>0</v>
      </c>
      <c r="P56">
        <f t="shared" si="1"/>
        <v>0.99999999999999634</v>
      </c>
    </row>
    <row r="57" spans="1:16" ht="17.399999999999999" x14ac:dyDescent="0.3">
      <c r="A57" s="20" t="str">
        <f t="array" ref="A57">LOOKUP(2,1/(COUNTIF($A$1:A56,'Members Data'!$A$3:$A$371)=0),'Members Data'!$A$3:$A$371)</f>
        <v>J170</v>
      </c>
      <c r="B57" s="21" t="str">
        <f>INDEX('Members Data'!$B$3:$B$371,MATCH(A57,'Members Data'!$A$3:$A$371,0))</f>
        <v>Adriana Wade</v>
      </c>
      <c r="C57" s="21">
        <f>INDEX('Members Data'!$C$3:$C$372,MATCH(A57,'Members Data'!$A$3:$A$371,0))</f>
        <v>119</v>
      </c>
      <c r="D57" s="21" t="str">
        <f>INDEX('Members Data'!$D$3:$D$371,MATCH(A57,'Members Data'!$A$3:$A$371,0))</f>
        <v>Knockbridge Smouldering</v>
      </c>
      <c r="E57" s="21" t="str">
        <f>IFERROR(INDEX('Ring 2 11,12, 21 - 26'!#REF!,MATCH(A57,'Ring 2 11,12, 21 - 26'!#REF!,0)),"0")</f>
        <v>0</v>
      </c>
      <c r="F57" s="21" t="str">
        <f>IFERROR(INDEX('Ring 2 11,12, 21 - 26'!#REF!,MATCH(A57,'Ring 2 11,12, 21 - 26'!#REF!,0)),"0")</f>
        <v>0</v>
      </c>
      <c r="G57" s="21" t="str">
        <f>IFERROR(INDEX('Ring 2 11,12, 21 - 26'!#REF!,MATCH(A57,'Ring 2 11,12, 21 - 26'!#REF!,0)),"0")</f>
        <v>0</v>
      </c>
      <c r="H57" s="21" t="str">
        <f>IFERROR(INDEX('Ring 3 27 - 41'!#REF!,MATCH(A57,'Ring 3 27 - 41'!#REF!,0)),"0")</f>
        <v>0</v>
      </c>
      <c r="I57" s="21" t="str">
        <f>IFERROR(INDEX('Ring 3 27 - 41'!#REF!,MATCH(A57,'Ring 3 27 - 41'!#REF!,0)),"0")</f>
        <v>0</v>
      </c>
      <c r="J57" s="21" t="str">
        <f>IFERROR(INDEX('Ring 3 27 - 41'!#REF!,MATCH(A57,'Ring 3 27 - 41'!#REF!,0)),"0")</f>
        <v>0</v>
      </c>
      <c r="K57" s="18">
        <f t="shared" si="2"/>
        <v>0</v>
      </c>
      <c r="L57" s="1" cm="1">
        <f t="array" ref="L57">SUMPRODUCT((K57&lt;=$K$4:$K$307)/COUNTIF($K$4:$K$307,$K$4:$K$307))</f>
        <v>0.99999999999999634</v>
      </c>
      <c r="M57">
        <f t="shared" si="3"/>
        <v>0</v>
      </c>
      <c r="N57">
        <f t="shared" si="0"/>
        <v>0.99999999999999634</v>
      </c>
      <c r="O57">
        <f t="shared" si="4"/>
        <v>0</v>
      </c>
      <c r="P57">
        <f t="shared" si="1"/>
        <v>0.99999999999999634</v>
      </c>
    </row>
    <row r="58" spans="1:16" ht="17.399999999999999" x14ac:dyDescent="0.3">
      <c r="A58" s="20" t="str">
        <f t="array" ref="A58">LOOKUP(2,1/(COUNTIF($A$1:A57,'Members Data'!$A$3:$A$371)=0),'Members Data'!$A$3:$A$371)</f>
        <v>S169</v>
      </c>
      <c r="B58" s="21" t="str">
        <f>INDEX('Members Data'!$B$3:$B$371,MATCH(A58,'Members Data'!$A$3:$A$371,0))</f>
        <v>Imogen Jones Percival</v>
      </c>
      <c r="C58" s="21">
        <f>INDEX('Members Data'!$C$3:$C$372,MATCH(A58,'Members Data'!$A$3:$A$371,0))</f>
        <v>118</v>
      </c>
      <c r="D58" s="21" t="str">
        <f>INDEX('Members Data'!$D$3:$D$371,MATCH(A58,'Members Data'!$A$3:$A$371,0))</f>
        <v>Carrhouse Jersey Girl</v>
      </c>
      <c r="E58" s="21" t="str">
        <f>IFERROR(INDEX('Ring 2 11,12, 21 - 26'!#REF!,MATCH(A58,'Ring 2 11,12, 21 - 26'!#REF!,0)),"0")</f>
        <v>0</v>
      </c>
      <c r="F58" s="21" t="str">
        <f>IFERROR(INDEX('Ring 2 11,12, 21 - 26'!#REF!,MATCH(A58,'Ring 2 11,12, 21 - 26'!#REF!,0)),"0")</f>
        <v>0</v>
      </c>
      <c r="G58" s="21" t="str">
        <f>IFERROR(INDEX('Ring 2 11,12, 21 - 26'!#REF!,MATCH(A58,'Ring 2 11,12, 21 - 26'!#REF!,0)),"0")</f>
        <v>0</v>
      </c>
      <c r="H58" s="21" t="str">
        <f>IFERROR(INDEX('Ring 3 27 - 41'!#REF!,MATCH(A58,'Ring 3 27 - 41'!#REF!,0)),"0")</f>
        <v>0</v>
      </c>
      <c r="I58" s="21" t="str">
        <f>IFERROR(INDEX('Ring 3 27 - 41'!#REF!,MATCH(A58,'Ring 3 27 - 41'!#REF!,0)),"0")</f>
        <v>0</v>
      </c>
      <c r="J58" s="21" t="str">
        <f>IFERROR(INDEX('Ring 3 27 - 41'!#REF!,MATCH(A58,'Ring 3 27 - 41'!#REF!,0)),"0")</f>
        <v>0</v>
      </c>
      <c r="K58" s="18">
        <f t="shared" si="2"/>
        <v>0</v>
      </c>
      <c r="L58" s="1" cm="1">
        <f t="array" ref="L58">SUMPRODUCT((K58&lt;=$K$4:$K$307)/COUNTIF($K$4:$K$307,$K$4:$K$307))</f>
        <v>0.99999999999999634</v>
      </c>
      <c r="M58">
        <f t="shared" si="3"/>
        <v>0</v>
      </c>
      <c r="N58">
        <f t="shared" si="0"/>
        <v>0.99999999999999634</v>
      </c>
      <c r="O58">
        <f t="shared" si="4"/>
        <v>0</v>
      </c>
      <c r="P58">
        <f t="shared" si="1"/>
        <v>0.99999999999999634</v>
      </c>
    </row>
    <row r="59" spans="1:16" ht="17.399999999999999" x14ac:dyDescent="0.3">
      <c r="A59" s="20" t="str">
        <f t="array" ref="A59">LOOKUP(2,1/(COUNTIF($A$1:A58,'Members Data'!$A$3:$A$371)=0),'Members Data'!$A$3:$A$371)</f>
        <v>J167</v>
      </c>
      <c r="B59" s="21" t="str">
        <f>INDEX('Members Data'!$B$3:$B$371,MATCH(A59,'Members Data'!$A$3:$A$371,0))</f>
        <v>Henry Sharp</v>
      </c>
      <c r="C59" s="21">
        <f>INDEX('Members Data'!$C$3:$C$372,MATCH(A59,'Members Data'!$A$3:$A$371,0))</f>
        <v>117</v>
      </c>
      <c r="D59" s="21" t="str">
        <f>INDEX('Members Data'!$D$3:$D$371,MATCH(A59,'Members Data'!$A$3:$A$371,0))</f>
        <v>Fairywood Ariel</v>
      </c>
      <c r="E59" s="21" t="str">
        <f>IFERROR(INDEX('Ring 2 11,12, 21 - 26'!#REF!,MATCH(A59,'Ring 2 11,12, 21 - 26'!#REF!,0)),"0")</f>
        <v>0</v>
      </c>
      <c r="F59" s="21" t="str">
        <f>IFERROR(INDEX('Ring 2 11,12, 21 - 26'!#REF!,MATCH(A59,'Ring 2 11,12, 21 - 26'!#REF!,0)),"0")</f>
        <v>0</v>
      </c>
      <c r="G59" s="21" t="str">
        <f>IFERROR(INDEX('Ring 2 11,12, 21 - 26'!#REF!,MATCH(A59,'Ring 2 11,12, 21 - 26'!#REF!,0)),"0")</f>
        <v>0</v>
      </c>
      <c r="H59" s="21" t="str">
        <f>IFERROR(INDEX('Ring 3 27 - 41'!#REF!,MATCH(A59,'Ring 3 27 - 41'!#REF!,0)),"0")</f>
        <v>0</v>
      </c>
      <c r="I59" s="21" t="str">
        <f>IFERROR(INDEX('Ring 3 27 - 41'!#REF!,MATCH(A59,'Ring 3 27 - 41'!#REF!,0)),"0")</f>
        <v>0</v>
      </c>
      <c r="J59" s="21" t="str">
        <f>IFERROR(INDEX('Ring 3 27 - 41'!#REF!,MATCH(A59,'Ring 3 27 - 41'!#REF!,0)),"0")</f>
        <v>0</v>
      </c>
      <c r="K59" s="18">
        <f t="shared" si="2"/>
        <v>0</v>
      </c>
      <c r="L59" s="1" cm="1">
        <f t="array" ref="L59">SUMPRODUCT((K59&lt;=$K$4:$K$307)/COUNTIF($K$4:$K$307,$K$4:$K$307))</f>
        <v>0.99999999999999634</v>
      </c>
      <c r="M59">
        <f t="shared" si="3"/>
        <v>0</v>
      </c>
      <c r="N59">
        <f t="shared" si="0"/>
        <v>0.99999999999999634</v>
      </c>
      <c r="O59">
        <f t="shared" si="4"/>
        <v>0</v>
      </c>
      <c r="P59">
        <f t="shared" si="1"/>
        <v>0.99999999999999634</v>
      </c>
    </row>
    <row r="60" spans="1:16" ht="17.399999999999999" x14ac:dyDescent="0.3">
      <c r="A60" s="20" t="str">
        <f t="array" ref="A60">LOOKUP(2,1/(COUNTIF($A$1:A59,'Members Data'!$A$3:$A$371)=0),'Members Data'!$A$3:$A$371)</f>
        <v>J166</v>
      </c>
      <c r="B60" s="21" t="str">
        <f>INDEX('Members Data'!$B$3:$B$371,MATCH(A60,'Members Data'!$A$3:$A$371,0))</f>
        <v>Henry Sharp</v>
      </c>
      <c r="C60" s="21">
        <f>INDEX('Members Data'!$C$3:$C$372,MATCH(A60,'Members Data'!$A$3:$A$371,0))</f>
        <v>117</v>
      </c>
      <c r="D60" s="21" t="str">
        <f>INDEX('Members Data'!$D$3:$D$371,MATCH(A60,'Members Data'!$A$3:$A$371,0))</f>
        <v>Bronheulog Jackpot</v>
      </c>
      <c r="E60" s="21" t="str">
        <f>IFERROR(INDEX('Ring 2 11,12, 21 - 26'!#REF!,MATCH(A60,'Ring 2 11,12, 21 - 26'!#REF!,0)),"0")</f>
        <v>0</v>
      </c>
      <c r="F60" s="21" t="str">
        <f>IFERROR(INDEX('Ring 2 11,12, 21 - 26'!#REF!,MATCH(A60,'Ring 2 11,12, 21 - 26'!#REF!,0)),"0")</f>
        <v>0</v>
      </c>
      <c r="G60" s="21" t="str">
        <f>IFERROR(INDEX('Ring 2 11,12, 21 - 26'!#REF!,MATCH(A60,'Ring 2 11,12, 21 - 26'!#REF!,0)),"0")</f>
        <v>0</v>
      </c>
      <c r="H60" s="21" t="str">
        <f>IFERROR(INDEX('Ring 3 27 - 41'!#REF!,MATCH(A60,'Ring 3 27 - 41'!#REF!,0)),"0")</f>
        <v>0</v>
      </c>
      <c r="I60" s="21" t="str">
        <f>IFERROR(INDEX('Ring 3 27 - 41'!#REF!,MATCH(A60,'Ring 3 27 - 41'!#REF!,0)),"0")</f>
        <v>0</v>
      </c>
      <c r="J60" s="21" t="str">
        <f>IFERROR(INDEX('Ring 3 27 - 41'!#REF!,MATCH(A60,'Ring 3 27 - 41'!#REF!,0)),"0")</f>
        <v>0</v>
      </c>
      <c r="K60" s="18">
        <f t="shared" si="2"/>
        <v>0</v>
      </c>
      <c r="L60" s="1" cm="1">
        <f t="array" ref="L60">SUMPRODUCT((K60&lt;=$K$4:$K$307)/COUNTIF($K$4:$K$307,$K$4:$K$307))</f>
        <v>0.99999999999999634</v>
      </c>
      <c r="M60">
        <f t="shared" si="3"/>
        <v>0</v>
      </c>
      <c r="N60">
        <f t="shared" si="0"/>
        <v>0.99999999999999634</v>
      </c>
      <c r="O60">
        <f t="shared" si="4"/>
        <v>0</v>
      </c>
      <c r="P60">
        <f t="shared" si="1"/>
        <v>0.99999999999999634</v>
      </c>
    </row>
    <row r="61" spans="1:16" ht="17.399999999999999" x14ac:dyDescent="0.3">
      <c r="A61" s="20" t="str">
        <f t="array" ref="A61">LOOKUP(2,1/(COUNTIF($A$1:A60,'Members Data'!$A$3:$A$371)=0),'Members Data'!$A$3:$A$371)</f>
        <v>J165</v>
      </c>
      <c r="B61" s="21" t="str">
        <f>INDEX('Members Data'!$B$3:$B$371,MATCH(A61,'Members Data'!$A$3:$A$371,0))</f>
        <v>Maisie Sharp</v>
      </c>
      <c r="C61" s="21">
        <f>INDEX('Members Data'!$C$3:$C$372,MATCH(A61,'Members Data'!$A$3:$A$371,0))</f>
        <v>116</v>
      </c>
      <c r="D61" s="21" t="str">
        <f>INDEX('Members Data'!$D$3:$D$371,MATCH(A61,'Members Data'!$A$3:$A$371,0))</f>
        <v>Pillheath Perdita</v>
      </c>
      <c r="E61" s="21" t="str">
        <f>IFERROR(INDEX('Ring 2 11,12, 21 - 26'!#REF!,MATCH(A61,'Ring 2 11,12, 21 - 26'!#REF!,0)),"0")</f>
        <v>0</v>
      </c>
      <c r="F61" s="21" t="str">
        <f>IFERROR(INDEX('Ring 2 11,12, 21 - 26'!#REF!,MATCH(A61,'Ring 2 11,12, 21 - 26'!#REF!,0)),"0")</f>
        <v>0</v>
      </c>
      <c r="G61" s="21" t="str">
        <f>IFERROR(INDEX('Ring 2 11,12, 21 - 26'!#REF!,MATCH(A61,'Ring 2 11,12, 21 - 26'!#REF!,0)),"0")</f>
        <v>0</v>
      </c>
      <c r="H61" s="21" t="str">
        <f>IFERROR(INDEX('Ring 3 27 - 41'!#REF!,MATCH(A61,'Ring 3 27 - 41'!#REF!,0)),"0")</f>
        <v>0</v>
      </c>
      <c r="I61" s="21" t="str">
        <f>IFERROR(INDEX('Ring 3 27 - 41'!#REF!,MATCH(A61,'Ring 3 27 - 41'!#REF!,0)),"0")</f>
        <v>0</v>
      </c>
      <c r="J61" s="21" t="str">
        <f>IFERROR(INDEX('Ring 3 27 - 41'!#REF!,MATCH(A61,'Ring 3 27 - 41'!#REF!,0)),"0")</f>
        <v>0</v>
      </c>
      <c r="K61" s="18">
        <f t="shared" si="2"/>
        <v>0</v>
      </c>
      <c r="L61" s="1" cm="1">
        <f t="array" ref="L61">SUMPRODUCT((K61&lt;=$K$4:$K$307)/COUNTIF($K$4:$K$307,$K$4:$K$307))</f>
        <v>0.99999999999999634</v>
      </c>
      <c r="M61">
        <f t="shared" si="3"/>
        <v>0</v>
      </c>
      <c r="N61">
        <f t="shared" si="0"/>
        <v>0.99999999999999634</v>
      </c>
      <c r="O61">
        <f t="shared" si="4"/>
        <v>0</v>
      </c>
      <c r="P61">
        <f t="shared" si="1"/>
        <v>0.99999999999999634</v>
      </c>
    </row>
    <row r="62" spans="1:16" ht="17.399999999999999" x14ac:dyDescent="0.3">
      <c r="A62" s="20" t="str">
        <f t="array" ref="A62">LOOKUP(2,1/(COUNTIF($A$1:A61,'Members Data'!$A$3:$A$371)=0),'Members Data'!$A$3:$A$371)</f>
        <v>J164</v>
      </c>
      <c r="B62" s="21" t="str">
        <f>INDEX('Members Data'!$B$3:$B$371,MATCH(A62,'Members Data'!$A$3:$A$371,0))</f>
        <v>Maisie Sharp</v>
      </c>
      <c r="C62" s="21">
        <f>INDEX('Members Data'!$C$3:$C$372,MATCH(A62,'Members Data'!$A$3:$A$371,0))</f>
        <v>116</v>
      </c>
      <c r="D62" s="21" t="str">
        <f>INDEX('Members Data'!$D$3:$D$371,MATCH(A62,'Members Data'!$A$3:$A$371,0))</f>
        <v>Bluebarn Beharry</v>
      </c>
      <c r="E62" s="21" t="str">
        <f>IFERROR(INDEX('Ring 2 11,12, 21 - 26'!#REF!,MATCH(A62,'Ring 2 11,12, 21 - 26'!#REF!,0)),"0")</f>
        <v>0</v>
      </c>
      <c r="F62" s="21" t="str">
        <f>IFERROR(INDEX('Ring 2 11,12, 21 - 26'!#REF!,MATCH(A62,'Ring 2 11,12, 21 - 26'!#REF!,0)),"0")</f>
        <v>0</v>
      </c>
      <c r="G62" s="21" t="str">
        <f>IFERROR(INDEX('Ring 2 11,12, 21 - 26'!#REF!,MATCH(A62,'Ring 2 11,12, 21 - 26'!#REF!,0)),"0")</f>
        <v>0</v>
      </c>
      <c r="H62" s="21" t="str">
        <f>IFERROR(INDEX('Ring 3 27 - 41'!#REF!,MATCH(A62,'Ring 3 27 - 41'!#REF!,0)),"0")</f>
        <v>0</v>
      </c>
      <c r="I62" s="21" t="str">
        <f>IFERROR(INDEX('Ring 3 27 - 41'!#REF!,MATCH(A62,'Ring 3 27 - 41'!#REF!,0)),"0")</f>
        <v>0</v>
      </c>
      <c r="J62" s="21" t="str">
        <f>IFERROR(INDEX('Ring 3 27 - 41'!#REF!,MATCH(A62,'Ring 3 27 - 41'!#REF!,0)),"0")</f>
        <v>0</v>
      </c>
      <c r="K62" s="18">
        <f t="shared" si="2"/>
        <v>0</v>
      </c>
      <c r="L62" s="1" cm="1">
        <f t="array" ref="L62">SUMPRODUCT((K62&lt;=$K$4:$K$307)/COUNTIF($K$4:$K$307,$K$4:$K$307))</f>
        <v>0.99999999999999634</v>
      </c>
      <c r="M62">
        <f t="shared" si="3"/>
        <v>0</v>
      </c>
      <c r="N62">
        <f t="shared" si="0"/>
        <v>0.99999999999999634</v>
      </c>
      <c r="O62">
        <f t="shared" si="4"/>
        <v>0</v>
      </c>
      <c r="P62">
        <f t="shared" si="1"/>
        <v>0.99999999999999634</v>
      </c>
    </row>
    <row r="63" spans="1:16" ht="17.399999999999999" x14ac:dyDescent="0.3">
      <c r="A63" s="20" t="str">
        <f t="array" ref="A63">LOOKUP(2,1/(COUNTIF($A$1:A62,'Members Data'!$A$3:$A$371)=0),'Members Data'!$A$3:$A$371)</f>
        <v>J163</v>
      </c>
      <c r="B63" s="21" t="str">
        <f>INDEX('Members Data'!$B$3:$B$371,MATCH(A63,'Members Data'!$A$3:$A$371,0))</f>
        <v>Maisie Sharp</v>
      </c>
      <c r="C63" s="21">
        <f>INDEX('Members Data'!$C$3:$C$372,MATCH(A63,'Members Data'!$A$3:$A$371,0))</f>
        <v>116</v>
      </c>
      <c r="D63" s="21" t="str">
        <f>INDEX('Members Data'!$D$3:$D$371,MATCH(A63,'Members Data'!$A$3:$A$371,0))</f>
        <v>Bronheulog Jackpot</v>
      </c>
      <c r="E63" s="21" t="str">
        <f>IFERROR(INDEX('Ring 2 11,12, 21 - 26'!#REF!,MATCH(A63,'Ring 2 11,12, 21 - 26'!#REF!,0)),"0")</f>
        <v>0</v>
      </c>
      <c r="F63" s="21" t="str">
        <f>IFERROR(INDEX('Ring 2 11,12, 21 - 26'!#REF!,MATCH(A63,'Ring 2 11,12, 21 - 26'!#REF!,0)),"0")</f>
        <v>0</v>
      </c>
      <c r="G63" s="21" t="str">
        <f>IFERROR(INDEX('Ring 2 11,12, 21 - 26'!#REF!,MATCH(A63,'Ring 2 11,12, 21 - 26'!#REF!,0)),"0")</f>
        <v>0</v>
      </c>
      <c r="H63" s="21" t="str">
        <f>IFERROR(INDEX('Ring 3 27 - 41'!#REF!,MATCH(A63,'Ring 3 27 - 41'!#REF!,0)),"0")</f>
        <v>0</v>
      </c>
      <c r="I63" s="21" t="str">
        <f>IFERROR(INDEX('Ring 3 27 - 41'!#REF!,MATCH(A63,'Ring 3 27 - 41'!#REF!,0)),"0")</f>
        <v>0</v>
      </c>
      <c r="J63" s="21" t="str">
        <f>IFERROR(INDEX('Ring 3 27 - 41'!#REF!,MATCH(A63,'Ring 3 27 - 41'!#REF!,0)),"0")</f>
        <v>0</v>
      </c>
      <c r="K63" s="18">
        <f t="shared" si="2"/>
        <v>0</v>
      </c>
      <c r="L63" s="1" cm="1">
        <f t="array" ref="L63">SUMPRODUCT((K63&lt;=$K$4:$K$307)/COUNTIF($K$4:$K$307,$K$4:$K$307))</f>
        <v>0.99999999999999634</v>
      </c>
      <c r="M63">
        <f t="shared" si="3"/>
        <v>0</v>
      </c>
      <c r="N63">
        <f t="shared" si="0"/>
        <v>0.99999999999999634</v>
      </c>
      <c r="O63">
        <f t="shared" si="4"/>
        <v>0</v>
      </c>
      <c r="P63">
        <f t="shared" si="1"/>
        <v>0.99999999999999634</v>
      </c>
    </row>
    <row r="64" spans="1:16" ht="17.399999999999999" x14ac:dyDescent="0.3">
      <c r="A64" s="20" t="str">
        <f t="array" ref="A64">LOOKUP(2,1/(COUNTIF($A$1:A63,'Members Data'!$A$3:$A$371)=0),'Members Data'!$A$3:$A$371)</f>
        <v>I162</v>
      </c>
      <c r="B64" s="21" t="str">
        <f>INDEX('Members Data'!$B$3:$B$371,MATCH(A64,'Members Data'!$A$3:$A$371,0))</f>
        <v>Anya Lee</v>
      </c>
      <c r="C64" s="21">
        <f>INDEX('Members Data'!$C$3:$C$372,MATCH(A64,'Members Data'!$A$3:$A$371,0))</f>
        <v>115</v>
      </c>
      <c r="D64" s="21" t="str">
        <f>INDEX('Members Data'!$D$3:$D$371,MATCH(A64,'Members Data'!$A$3:$A$371,0))</f>
        <v>The Travelling Man</v>
      </c>
      <c r="E64" s="21" t="str">
        <f>IFERROR(INDEX('Ring 2 11,12, 21 - 26'!#REF!,MATCH(A64,'Ring 2 11,12, 21 - 26'!#REF!,0)),"0")</f>
        <v>0</v>
      </c>
      <c r="F64" s="21" t="str">
        <f>IFERROR(INDEX('Ring 2 11,12, 21 - 26'!#REF!,MATCH(A64,'Ring 2 11,12, 21 - 26'!#REF!,0)),"0")</f>
        <v>0</v>
      </c>
      <c r="G64" s="21" t="str">
        <f>IFERROR(INDEX('Ring 2 11,12, 21 - 26'!#REF!,MATCH(A64,'Ring 2 11,12, 21 - 26'!#REF!,0)),"0")</f>
        <v>0</v>
      </c>
      <c r="H64" s="21" t="str">
        <f>IFERROR(INDEX('Ring 3 27 - 41'!#REF!,MATCH(A64,'Ring 3 27 - 41'!#REF!,0)),"0")</f>
        <v>0</v>
      </c>
      <c r="I64" s="21" t="str">
        <f>IFERROR(INDEX('Ring 3 27 - 41'!#REF!,MATCH(A64,'Ring 3 27 - 41'!#REF!,0)),"0")</f>
        <v>0</v>
      </c>
      <c r="J64" s="21" t="str">
        <f>IFERROR(INDEX('Ring 3 27 - 41'!#REF!,MATCH(A64,'Ring 3 27 - 41'!#REF!,0)),"0")</f>
        <v>0</v>
      </c>
      <c r="K64" s="18">
        <f t="shared" si="2"/>
        <v>0</v>
      </c>
      <c r="L64" s="1" cm="1">
        <f t="array" ref="L64">SUMPRODUCT((K64&lt;=$K$4:$K$307)/COUNTIF($K$4:$K$307,$K$4:$K$307))</f>
        <v>0.99999999999999634</v>
      </c>
      <c r="M64">
        <f t="shared" si="3"/>
        <v>0</v>
      </c>
      <c r="N64">
        <f t="shared" si="0"/>
        <v>0.99999999999999634</v>
      </c>
      <c r="O64">
        <f t="shared" si="4"/>
        <v>0</v>
      </c>
      <c r="P64">
        <f t="shared" si="1"/>
        <v>0.99999999999999634</v>
      </c>
    </row>
    <row r="65" spans="1:16" ht="17.399999999999999" x14ac:dyDescent="0.3">
      <c r="A65" s="20" t="str">
        <f t="array" ref="A65">LOOKUP(2,1/(COUNTIF($A$1:A64,'Members Data'!$A$3:$A$371)=0),'Members Data'!$A$3:$A$371)</f>
        <v>I161</v>
      </c>
      <c r="B65" s="21" t="str">
        <f>INDEX('Members Data'!$B$3:$B$371,MATCH(A65,'Members Data'!$A$3:$A$371,0))</f>
        <v>Abigail Atherton</v>
      </c>
      <c r="C65" s="21">
        <f>INDEX('Members Data'!$C$3:$C$372,MATCH(A65,'Members Data'!$A$3:$A$371,0))</f>
        <v>114</v>
      </c>
      <c r="D65" s="21" t="str">
        <f>INDEX('Members Data'!$D$3:$D$371,MATCH(A65,'Members Data'!$A$3:$A$371,0))</f>
        <v>Battlestown Siskins Dream</v>
      </c>
      <c r="E65" s="21" t="str">
        <f>IFERROR(INDEX('Ring 2 11,12, 21 - 26'!#REF!,MATCH(A65,'Ring 2 11,12, 21 - 26'!#REF!,0)),"0")</f>
        <v>0</v>
      </c>
      <c r="F65" s="21" t="str">
        <f>IFERROR(INDEX('Ring 2 11,12, 21 - 26'!#REF!,MATCH(A65,'Ring 2 11,12, 21 - 26'!#REF!,0)),"0")</f>
        <v>0</v>
      </c>
      <c r="G65" s="21" t="str">
        <f>IFERROR(INDEX('Ring 2 11,12, 21 - 26'!#REF!,MATCH(A65,'Ring 2 11,12, 21 - 26'!#REF!,0)),"0")</f>
        <v>0</v>
      </c>
      <c r="H65" s="21" t="str">
        <f>IFERROR(INDEX('Ring 3 27 - 41'!#REF!,MATCH(A65,'Ring 3 27 - 41'!#REF!,0)),"0")</f>
        <v>0</v>
      </c>
      <c r="I65" s="21" t="str">
        <f>IFERROR(INDEX('Ring 3 27 - 41'!#REF!,MATCH(A65,'Ring 3 27 - 41'!#REF!,0)),"0")</f>
        <v>0</v>
      </c>
      <c r="J65" s="21" t="str">
        <f>IFERROR(INDEX('Ring 3 27 - 41'!#REF!,MATCH(A65,'Ring 3 27 - 41'!#REF!,0)),"0")</f>
        <v>0</v>
      </c>
      <c r="K65" s="18">
        <f t="shared" si="2"/>
        <v>0</v>
      </c>
      <c r="L65" s="1" cm="1">
        <f t="array" ref="L65">SUMPRODUCT((K65&lt;=$K$4:$K$307)/COUNTIF($K$4:$K$307,$K$4:$K$307))</f>
        <v>0.99999999999999634</v>
      </c>
      <c r="M65">
        <f t="shared" si="3"/>
        <v>0</v>
      </c>
      <c r="N65">
        <f t="shared" si="0"/>
        <v>0.99999999999999634</v>
      </c>
      <c r="O65">
        <f t="shared" si="4"/>
        <v>0</v>
      </c>
      <c r="P65">
        <f t="shared" si="1"/>
        <v>0.99999999999999634</v>
      </c>
    </row>
    <row r="66" spans="1:16" ht="17.399999999999999" x14ac:dyDescent="0.3">
      <c r="A66" s="20" t="str">
        <f t="array" ref="A66">LOOKUP(2,1/(COUNTIF($A$1:A65,'Members Data'!$A$3:$A$371)=0),'Members Data'!$A$3:$A$371)</f>
        <v>I224</v>
      </c>
      <c r="B66" s="21" t="str">
        <f>INDEX('Members Data'!$B$3:$B$371,MATCH(A66,'Members Data'!$A$3:$A$371,0))</f>
        <v>Abigail Atherton</v>
      </c>
      <c r="C66" s="21">
        <f>INDEX('Members Data'!$C$3:$C$372,MATCH(A66,'Members Data'!$A$3:$A$371,0))</f>
        <v>114</v>
      </c>
      <c r="D66" s="21" t="str">
        <f>INDEX('Members Data'!$D$3:$D$371,MATCH(A66,'Members Data'!$A$3:$A$371,0))</f>
        <v>Florence</v>
      </c>
      <c r="E66" s="21" t="str">
        <f>IFERROR(INDEX('Ring 2 11,12, 21 - 26'!#REF!,MATCH(A66,'Ring 2 11,12, 21 - 26'!#REF!,0)),"0")</f>
        <v>0</v>
      </c>
      <c r="F66" s="21" t="str">
        <f>IFERROR(INDEX('Ring 2 11,12, 21 - 26'!#REF!,MATCH(A66,'Ring 2 11,12, 21 - 26'!#REF!,0)),"0")</f>
        <v>0</v>
      </c>
      <c r="G66" s="21" t="str">
        <f>IFERROR(INDEX('Ring 2 11,12, 21 - 26'!#REF!,MATCH(A66,'Ring 2 11,12, 21 - 26'!#REF!,0)),"0")</f>
        <v>0</v>
      </c>
      <c r="H66" s="21" t="str">
        <f>IFERROR(INDEX('Ring 3 27 - 41'!#REF!,MATCH(A66,'Ring 3 27 - 41'!#REF!,0)),"0")</f>
        <v>0</v>
      </c>
      <c r="I66" s="21" t="str">
        <f>IFERROR(INDEX('Ring 3 27 - 41'!#REF!,MATCH(A66,'Ring 3 27 - 41'!#REF!,0)),"0")</f>
        <v>0</v>
      </c>
      <c r="J66" s="21" t="str">
        <f>IFERROR(INDEX('Ring 3 27 - 41'!#REF!,MATCH(A66,'Ring 3 27 - 41'!#REF!,0)),"0")</f>
        <v>0</v>
      </c>
      <c r="K66" s="18">
        <f t="shared" si="2"/>
        <v>0</v>
      </c>
      <c r="L66" s="1" cm="1">
        <f t="array" ref="L66">SUMPRODUCT((K66&lt;=$K$4:$K$307)/COUNTIF($K$4:$K$307,$K$4:$K$307))</f>
        <v>0.99999999999999634</v>
      </c>
      <c r="M66">
        <f t="shared" si="3"/>
        <v>0</v>
      </c>
      <c r="N66">
        <f t="shared" si="0"/>
        <v>0.99999999999999634</v>
      </c>
      <c r="O66">
        <f t="shared" si="4"/>
        <v>0</v>
      </c>
      <c r="P66">
        <f t="shared" si="1"/>
        <v>0.99999999999999634</v>
      </c>
    </row>
    <row r="67" spans="1:16" ht="17.399999999999999" x14ac:dyDescent="0.3">
      <c r="A67" s="20" t="str">
        <f t="array" ref="A67">LOOKUP(2,1/(COUNTIF($A$1:A66,'Members Data'!$A$3:$A$371)=0),'Members Data'!$A$3:$A$371)</f>
        <v>I160</v>
      </c>
      <c r="B67" s="21" t="str">
        <f>INDEX('Members Data'!$B$3:$B$371,MATCH(A67,'Members Data'!$A$3:$A$371,0))</f>
        <v>Grace Arrowsmith</v>
      </c>
      <c r="C67" s="21">
        <f>INDEX('Members Data'!$C$3:$C$372,MATCH(A67,'Members Data'!$A$3:$A$371,0))</f>
        <v>113</v>
      </c>
      <c r="D67" s="21" t="str">
        <f>INDEX('Members Data'!$D$3:$D$371,MATCH(A67,'Members Data'!$A$3:$A$371,0))</f>
        <v>Froyd Sam</v>
      </c>
      <c r="E67" s="21" t="str">
        <f>IFERROR(INDEX('Ring 2 11,12, 21 - 26'!#REF!,MATCH(A67,'Ring 2 11,12, 21 - 26'!#REF!,0)),"0")</f>
        <v>0</v>
      </c>
      <c r="F67" s="21" t="str">
        <f>IFERROR(INDEX('Ring 2 11,12, 21 - 26'!#REF!,MATCH(A67,'Ring 2 11,12, 21 - 26'!#REF!,0)),"0")</f>
        <v>0</v>
      </c>
      <c r="G67" s="21" t="str">
        <f>IFERROR(INDEX('Ring 2 11,12, 21 - 26'!#REF!,MATCH(A67,'Ring 2 11,12, 21 - 26'!#REF!,0)),"0")</f>
        <v>0</v>
      </c>
      <c r="H67" s="21" t="str">
        <f>IFERROR(INDEX('Ring 3 27 - 41'!#REF!,MATCH(A67,'Ring 3 27 - 41'!#REF!,0)),"0")</f>
        <v>0</v>
      </c>
      <c r="I67" s="21" t="str">
        <f>IFERROR(INDEX('Ring 3 27 - 41'!#REF!,MATCH(A67,'Ring 3 27 - 41'!#REF!,0)),"0")</f>
        <v>0</v>
      </c>
      <c r="J67" s="21" t="str">
        <f>IFERROR(INDEX('Ring 3 27 - 41'!#REF!,MATCH(A67,'Ring 3 27 - 41'!#REF!,0)),"0")</f>
        <v>0</v>
      </c>
      <c r="K67" s="18">
        <f t="shared" si="2"/>
        <v>0</v>
      </c>
      <c r="L67" s="1" cm="1">
        <f t="array" ref="L67">SUMPRODUCT((K67&lt;=$K$4:$K$307)/COUNTIF($K$4:$K$307,$K$4:$K$307))</f>
        <v>0.99999999999999634</v>
      </c>
      <c r="M67">
        <f t="shared" si="3"/>
        <v>0</v>
      </c>
      <c r="N67">
        <f t="shared" si="0"/>
        <v>0.99999999999999634</v>
      </c>
      <c r="O67">
        <f t="shared" si="4"/>
        <v>0</v>
      </c>
      <c r="P67">
        <f t="shared" si="1"/>
        <v>0.99999999999999634</v>
      </c>
    </row>
    <row r="68" spans="1:16" ht="17.399999999999999" x14ac:dyDescent="0.3">
      <c r="A68" s="20" t="str">
        <f t="array" ref="A68">LOOKUP(2,1/(COUNTIF($A$1:A67,'Members Data'!$A$3:$A$371)=0),'Members Data'!$A$3:$A$371)</f>
        <v>I159</v>
      </c>
      <c r="B68" s="21" t="str">
        <f>INDEX('Members Data'!$B$3:$B$371,MATCH(A68,'Members Data'!$A$3:$A$371,0))</f>
        <v>Grace Arrowsmith</v>
      </c>
      <c r="C68" s="21">
        <f>INDEX('Members Data'!$C$3:$C$372,MATCH(A68,'Members Data'!$A$3:$A$371,0))</f>
        <v>113</v>
      </c>
      <c r="D68" s="21" t="str">
        <f>INDEX('Members Data'!$D$3:$D$371,MATCH(A68,'Members Data'!$A$3:$A$371,0))</f>
        <v>Sandboro little star</v>
      </c>
      <c r="E68" s="21" t="str">
        <f>IFERROR(INDEX('Ring 2 11,12, 21 - 26'!#REF!,MATCH(A68,'Ring 2 11,12, 21 - 26'!#REF!,0)),"0")</f>
        <v>0</v>
      </c>
      <c r="F68" s="21" t="str">
        <f>IFERROR(INDEX('Ring 2 11,12, 21 - 26'!#REF!,MATCH(A68,'Ring 2 11,12, 21 - 26'!#REF!,0)),"0")</f>
        <v>0</v>
      </c>
      <c r="G68" s="21" t="str">
        <f>IFERROR(INDEX('Ring 2 11,12, 21 - 26'!#REF!,MATCH(A68,'Ring 2 11,12, 21 - 26'!#REF!,0)),"0")</f>
        <v>0</v>
      </c>
      <c r="H68" s="21" t="str">
        <f>IFERROR(INDEX('Ring 3 27 - 41'!#REF!,MATCH(A68,'Ring 3 27 - 41'!#REF!,0)),"0")</f>
        <v>0</v>
      </c>
      <c r="I68" s="21" t="str">
        <f>IFERROR(INDEX('Ring 3 27 - 41'!#REF!,MATCH(A68,'Ring 3 27 - 41'!#REF!,0)),"0")</f>
        <v>0</v>
      </c>
      <c r="J68" s="21" t="str">
        <f>IFERROR(INDEX('Ring 3 27 - 41'!#REF!,MATCH(A68,'Ring 3 27 - 41'!#REF!,0)),"0")</f>
        <v>0</v>
      </c>
      <c r="K68" s="18">
        <f t="shared" si="2"/>
        <v>0</v>
      </c>
      <c r="L68" s="1" cm="1">
        <f t="array" ref="L68">SUMPRODUCT((K68&lt;=$K$4:$K$307)/COUNTIF($K$4:$K$307,$K$4:$K$307))</f>
        <v>0.99999999999999634</v>
      </c>
      <c r="M68">
        <f t="shared" si="3"/>
        <v>0</v>
      </c>
      <c r="N68">
        <f t="shared" ref="N68:N131" si="5">SUMPRODUCT((M68&lt;=$M$4:$M$307)/COUNTIF($M$3:$M$307,$M$4:$M$307))</f>
        <v>0.99999999999999634</v>
      </c>
      <c r="O68">
        <f t="shared" si="4"/>
        <v>0</v>
      </c>
      <c r="P68">
        <f t="shared" ref="P68:P131" si="6">SUMPRODUCT((O68&lt;=$O$4:$O$307)/COUNTIF($O$3:$O$307,$O$4:$O$307))</f>
        <v>0.99999999999999634</v>
      </c>
    </row>
    <row r="69" spans="1:16" ht="17.399999999999999" x14ac:dyDescent="0.3">
      <c r="A69" s="20" t="str">
        <f t="array" ref="A69">LOOKUP(2,1/(COUNTIF($A$1:A68,'Members Data'!$A$3:$A$371)=0),'Members Data'!$A$3:$A$371)</f>
        <v>J158</v>
      </c>
      <c r="B69" s="21" t="str">
        <f>INDEX('Members Data'!$B$3:$B$371,MATCH(A69,'Members Data'!$A$3:$A$371,0))</f>
        <v>Charlotte Schofield</v>
      </c>
      <c r="C69" s="21">
        <f>INDEX('Members Data'!$C$3:$C$372,MATCH(A69,'Members Data'!$A$3:$A$371,0))</f>
        <v>112</v>
      </c>
      <c r="D69" s="21" t="str">
        <f>INDEX('Members Data'!$D$3:$D$371,MATCH(A69,'Members Data'!$A$3:$A$371,0))</f>
        <v>Firle Josephine</v>
      </c>
      <c r="E69" s="21" t="str">
        <f>IFERROR(INDEX('Ring 2 11,12, 21 - 26'!#REF!,MATCH(A69,'Ring 2 11,12, 21 - 26'!#REF!,0)),"0")</f>
        <v>0</v>
      </c>
      <c r="F69" s="21" t="str">
        <f>IFERROR(INDEX('Ring 2 11,12, 21 - 26'!#REF!,MATCH(A69,'Ring 2 11,12, 21 - 26'!#REF!,0)),"0")</f>
        <v>0</v>
      </c>
      <c r="G69" s="21" t="str">
        <f>IFERROR(INDEX('Ring 2 11,12, 21 - 26'!#REF!,MATCH(A69,'Ring 2 11,12, 21 - 26'!#REF!,0)),"0")</f>
        <v>0</v>
      </c>
      <c r="H69" s="21" t="str">
        <f>IFERROR(INDEX('Ring 3 27 - 41'!#REF!,MATCH(A69,'Ring 3 27 - 41'!#REF!,0)),"0")</f>
        <v>0</v>
      </c>
      <c r="I69" s="21" t="str">
        <f>IFERROR(INDEX('Ring 3 27 - 41'!#REF!,MATCH(A69,'Ring 3 27 - 41'!#REF!,0)),"0")</f>
        <v>0</v>
      </c>
      <c r="J69" s="21" t="str">
        <f>IFERROR(INDEX('Ring 3 27 - 41'!#REF!,MATCH(A69,'Ring 3 27 - 41'!#REF!,0)),"0")</f>
        <v>0</v>
      </c>
      <c r="K69" s="18">
        <f t="shared" ref="K69:K132" si="7">E69+H69</f>
        <v>0</v>
      </c>
      <c r="L69" s="1" cm="1">
        <f t="array" ref="L69">SUMPRODUCT((K69&lt;=$K$4:$K$307)/COUNTIF($K$4:$K$307,$K$4:$K$307))</f>
        <v>0.99999999999999634</v>
      </c>
      <c r="M69">
        <f t="shared" ref="M69:M132" si="8">F69+J69</f>
        <v>0</v>
      </c>
      <c r="N69">
        <f t="shared" si="5"/>
        <v>0.99999999999999634</v>
      </c>
      <c r="O69">
        <f t="shared" ref="O69:O132" si="9">G69+I69</f>
        <v>0</v>
      </c>
      <c r="P69">
        <f t="shared" si="6"/>
        <v>0.99999999999999634</v>
      </c>
    </row>
    <row r="70" spans="1:16" ht="17.399999999999999" x14ac:dyDescent="0.3">
      <c r="A70" s="20" t="str">
        <f t="array" ref="A70">LOOKUP(2,1/(COUNTIF($A$1:A69,'Members Data'!$A$3:$A$371)=0),'Members Data'!$A$3:$A$371)</f>
        <v>S157</v>
      </c>
      <c r="B70" s="21" t="str">
        <f>INDEX('Members Data'!$B$3:$B$371,MATCH(A70,'Members Data'!$A$3:$A$371,0))</f>
        <v>Michelle Okelly</v>
      </c>
      <c r="C70" s="21">
        <f>INDEX('Members Data'!$C$3:$C$372,MATCH(A70,'Members Data'!$A$3:$A$371,0))</f>
        <v>111</v>
      </c>
      <c r="D70" s="21" t="str">
        <f>INDEX('Members Data'!$D$3:$D$371,MATCH(A70,'Members Data'!$A$3:$A$371,0))</f>
        <v>Jester</v>
      </c>
      <c r="E70" s="21" t="str">
        <f>IFERROR(INDEX('Ring 2 11,12, 21 - 26'!#REF!,MATCH(A70,'Ring 2 11,12, 21 - 26'!#REF!,0)),"0")</f>
        <v>0</v>
      </c>
      <c r="F70" s="21" t="str">
        <f>IFERROR(INDEX('Ring 2 11,12, 21 - 26'!#REF!,MATCH(A70,'Ring 2 11,12, 21 - 26'!#REF!,0)),"0")</f>
        <v>0</v>
      </c>
      <c r="G70" s="21" t="str">
        <f>IFERROR(INDEX('Ring 2 11,12, 21 - 26'!#REF!,MATCH(A70,'Ring 2 11,12, 21 - 26'!#REF!,0)),"0")</f>
        <v>0</v>
      </c>
      <c r="H70" s="21" t="str">
        <f>IFERROR(INDEX('Ring 3 27 - 41'!#REF!,MATCH(A70,'Ring 3 27 - 41'!#REF!,0)),"0")</f>
        <v>0</v>
      </c>
      <c r="I70" s="21" t="str">
        <f>IFERROR(INDEX('Ring 3 27 - 41'!#REF!,MATCH(A70,'Ring 3 27 - 41'!#REF!,0)),"0")</f>
        <v>0</v>
      </c>
      <c r="J70" s="21" t="str">
        <f>IFERROR(INDEX('Ring 3 27 - 41'!#REF!,MATCH(A70,'Ring 3 27 - 41'!#REF!,0)),"0")</f>
        <v>0</v>
      </c>
      <c r="K70" s="18">
        <f t="shared" si="7"/>
        <v>0</v>
      </c>
      <c r="L70" s="1" cm="1">
        <f t="array" ref="L70">SUMPRODUCT((K70&lt;=$K$4:$K$307)/COUNTIF($K$4:$K$307,$K$4:$K$307))</f>
        <v>0.99999999999999634</v>
      </c>
      <c r="M70">
        <f t="shared" si="8"/>
        <v>0</v>
      </c>
      <c r="N70">
        <f t="shared" si="5"/>
        <v>0.99999999999999634</v>
      </c>
      <c r="O70">
        <f t="shared" si="9"/>
        <v>0</v>
      </c>
      <c r="P70">
        <f t="shared" si="6"/>
        <v>0.99999999999999634</v>
      </c>
    </row>
    <row r="71" spans="1:16" ht="17.399999999999999" x14ac:dyDescent="0.3">
      <c r="A71" s="20" t="str">
        <f t="array" ref="A71">LOOKUP(2,1/(COUNTIF($A$1:A70,'Members Data'!$A$3:$A$371)=0),'Members Data'!$A$3:$A$371)</f>
        <v>S156</v>
      </c>
      <c r="B71" s="21" t="str">
        <f>INDEX('Members Data'!$B$3:$B$371,MATCH(A71,'Members Data'!$A$3:$A$371,0))</f>
        <v>Michelle Okelly</v>
      </c>
      <c r="C71" s="21">
        <f>INDEX('Members Data'!$C$3:$C$372,MATCH(A71,'Members Data'!$A$3:$A$371,0))</f>
        <v>111</v>
      </c>
      <c r="D71" s="21" t="str">
        <f>INDEX('Members Data'!$D$3:$D$371,MATCH(A71,'Members Data'!$A$3:$A$371,0))</f>
        <v>Bailey</v>
      </c>
      <c r="E71" s="21" t="str">
        <f>IFERROR(INDEX('Ring 2 11,12, 21 - 26'!#REF!,MATCH(A71,'Ring 2 11,12, 21 - 26'!#REF!,0)),"0")</f>
        <v>0</v>
      </c>
      <c r="F71" s="21" t="str">
        <f>IFERROR(INDEX('Ring 2 11,12, 21 - 26'!#REF!,MATCH(A71,'Ring 2 11,12, 21 - 26'!#REF!,0)),"0")</f>
        <v>0</v>
      </c>
      <c r="G71" s="21" t="str">
        <f>IFERROR(INDEX('Ring 2 11,12, 21 - 26'!#REF!,MATCH(A71,'Ring 2 11,12, 21 - 26'!#REF!,0)),"0")</f>
        <v>0</v>
      </c>
      <c r="H71" s="21" t="str">
        <f>IFERROR(INDEX('Ring 3 27 - 41'!#REF!,MATCH(A71,'Ring 3 27 - 41'!#REF!,0)),"0")</f>
        <v>0</v>
      </c>
      <c r="I71" s="21" t="str">
        <f>IFERROR(INDEX('Ring 3 27 - 41'!#REF!,MATCH(A71,'Ring 3 27 - 41'!#REF!,0)),"0")</f>
        <v>0</v>
      </c>
      <c r="J71" s="21" t="str">
        <f>IFERROR(INDEX('Ring 3 27 - 41'!#REF!,MATCH(A71,'Ring 3 27 - 41'!#REF!,0)),"0")</f>
        <v>0</v>
      </c>
      <c r="K71" s="18">
        <f t="shared" si="7"/>
        <v>0</v>
      </c>
      <c r="L71" s="1" cm="1">
        <f t="array" ref="L71">SUMPRODUCT((K71&lt;=$K$4:$K$307)/COUNTIF($K$4:$K$307,$K$4:$K$307))</f>
        <v>0.99999999999999634</v>
      </c>
      <c r="M71">
        <f t="shared" si="8"/>
        <v>0</v>
      </c>
      <c r="N71">
        <f t="shared" si="5"/>
        <v>0.99999999999999634</v>
      </c>
      <c r="O71">
        <f t="shared" si="9"/>
        <v>0</v>
      </c>
      <c r="P71">
        <f t="shared" si="6"/>
        <v>0.99999999999999634</v>
      </c>
    </row>
    <row r="72" spans="1:16" ht="17.399999999999999" x14ac:dyDescent="0.3">
      <c r="A72" s="20" t="str">
        <f t="array" ref="A72">LOOKUP(2,1/(COUNTIF($A$1:A71,'Members Data'!$A$3:$A$371)=0),'Members Data'!$A$3:$A$371)</f>
        <v>J155</v>
      </c>
      <c r="B72" s="21" t="str">
        <f>INDEX('Members Data'!$B$3:$B$371,MATCH(A72,'Members Data'!$A$3:$A$371,0))</f>
        <v>Tilly White</v>
      </c>
      <c r="C72" s="21">
        <f>INDEX('Members Data'!$C$3:$C$372,MATCH(A72,'Members Data'!$A$3:$A$371,0))</f>
        <v>110</v>
      </c>
      <c r="D72" s="21" t="str">
        <f>INDEX('Members Data'!$D$3:$D$371,MATCH(A72,'Members Data'!$A$3:$A$371,0))</f>
        <v>Bassett little miss moonstone</v>
      </c>
      <c r="E72" s="21" t="str">
        <f>IFERROR(INDEX('Ring 2 11,12, 21 - 26'!#REF!,MATCH(A72,'Ring 2 11,12, 21 - 26'!#REF!,0)),"0")</f>
        <v>0</v>
      </c>
      <c r="F72" s="21" t="str">
        <f>IFERROR(INDEX('Ring 2 11,12, 21 - 26'!#REF!,MATCH(A72,'Ring 2 11,12, 21 - 26'!#REF!,0)),"0")</f>
        <v>0</v>
      </c>
      <c r="G72" s="21" t="str">
        <f>IFERROR(INDEX('Ring 2 11,12, 21 - 26'!#REF!,MATCH(A72,'Ring 2 11,12, 21 - 26'!#REF!,0)),"0")</f>
        <v>0</v>
      </c>
      <c r="H72" s="21" t="str">
        <f>IFERROR(INDEX('Ring 3 27 - 41'!#REF!,MATCH(A72,'Ring 3 27 - 41'!#REF!,0)),"0")</f>
        <v>0</v>
      </c>
      <c r="I72" s="21" t="str">
        <f>IFERROR(INDEX('Ring 3 27 - 41'!#REF!,MATCH(A72,'Ring 3 27 - 41'!#REF!,0)),"0")</f>
        <v>0</v>
      </c>
      <c r="J72" s="21" t="str">
        <f>IFERROR(INDEX('Ring 3 27 - 41'!#REF!,MATCH(A72,'Ring 3 27 - 41'!#REF!,0)),"0")</f>
        <v>0</v>
      </c>
      <c r="K72" s="18">
        <f t="shared" si="7"/>
        <v>0</v>
      </c>
      <c r="L72" s="1" cm="1">
        <f t="array" ref="L72">SUMPRODUCT((K72&lt;=$K$4:$K$307)/COUNTIF($K$4:$K$307,$K$4:$K$307))</f>
        <v>0.99999999999999634</v>
      </c>
      <c r="M72">
        <f t="shared" si="8"/>
        <v>0</v>
      </c>
      <c r="N72">
        <f t="shared" si="5"/>
        <v>0.99999999999999634</v>
      </c>
      <c r="O72">
        <f t="shared" si="9"/>
        <v>0</v>
      </c>
      <c r="P72">
        <f t="shared" si="6"/>
        <v>0.99999999999999634</v>
      </c>
    </row>
    <row r="73" spans="1:16" ht="17.399999999999999" x14ac:dyDescent="0.3">
      <c r="A73" s="20" t="str">
        <f t="array" ref="A73">LOOKUP(2,1/(COUNTIF($A$1:A72,'Members Data'!$A$3:$A$371)=0),'Members Data'!$A$3:$A$371)</f>
        <v>J154</v>
      </c>
      <c r="B73" s="21" t="str">
        <f>INDEX('Members Data'!$B$3:$B$371,MATCH(A73,'Members Data'!$A$3:$A$371,0))</f>
        <v>Miley Horsfall</v>
      </c>
      <c r="C73" s="21">
        <f>INDEX('Members Data'!$C$3:$C$372,MATCH(A73,'Members Data'!$A$3:$A$371,0))</f>
        <v>109</v>
      </c>
      <c r="D73" s="21" t="str">
        <f>INDEX('Members Data'!$D$3:$D$371,MATCH(A73,'Members Data'!$A$3:$A$371,0))</f>
        <v>Penters Folksong</v>
      </c>
      <c r="E73" s="21" t="str">
        <f>IFERROR(INDEX('Ring 2 11,12, 21 - 26'!#REF!,MATCH(A73,'Ring 2 11,12, 21 - 26'!#REF!,0)),"0")</f>
        <v>0</v>
      </c>
      <c r="F73" s="21" t="str">
        <f>IFERROR(INDEX('Ring 2 11,12, 21 - 26'!#REF!,MATCH(A73,'Ring 2 11,12, 21 - 26'!#REF!,0)),"0")</f>
        <v>0</v>
      </c>
      <c r="G73" s="21" t="str">
        <f>IFERROR(INDEX('Ring 2 11,12, 21 - 26'!#REF!,MATCH(A73,'Ring 2 11,12, 21 - 26'!#REF!,0)),"0")</f>
        <v>0</v>
      </c>
      <c r="H73" s="21" t="str">
        <f>IFERROR(INDEX('Ring 3 27 - 41'!#REF!,MATCH(A73,'Ring 3 27 - 41'!#REF!,0)),"0")</f>
        <v>0</v>
      </c>
      <c r="I73" s="21" t="str">
        <f>IFERROR(INDEX('Ring 3 27 - 41'!#REF!,MATCH(A73,'Ring 3 27 - 41'!#REF!,0)),"0")</f>
        <v>0</v>
      </c>
      <c r="J73" s="21" t="str">
        <f>IFERROR(INDEX('Ring 3 27 - 41'!#REF!,MATCH(A73,'Ring 3 27 - 41'!#REF!,0)),"0")</f>
        <v>0</v>
      </c>
      <c r="K73" s="18">
        <f t="shared" si="7"/>
        <v>0</v>
      </c>
      <c r="L73" s="1" cm="1">
        <f t="array" ref="L73">SUMPRODUCT((K73&lt;=$K$4:$K$307)/COUNTIF($K$4:$K$307,$K$4:$K$307))</f>
        <v>0.99999999999999634</v>
      </c>
      <c r="M73">
        <f t="shared" si="8"/>
        <v>0</v>
      </c>
      <c r="N73">
        <f t="shared" si="5"/>
        <v>0.99999999999999634</v>
      </c>
      <c r="O73">
        <f t="shared" si="9"/>
        <v>0</v>
      </c>
      <c r="P73">
        <f t="shared" si="6"/>
        <v>0.99999999999999634</v>
      </c>
    </row>
    <row r="74" spans="1:16" ht="17.399999999999999" x14ac:dyDescent="0.3">
      <c r="A74" s="20" t="str">
        <f t="array" ref="A74">LOOKUP(2,1/(COUNTIF($A$1:A73,'Members Data'!$A$3:$A$371)=0),'Members Data'!$A$3:$A$371)</f>
        <v>I153</v>
      </c>
      <c r="B74" s="21" t="str">
        <f>INDEX('Members Data'!$B$3:$B$371,MATCH(A74,'Members Data'!$A$3:$A$371,0))</f>
        <v>Layla Weeden</v>
      </c>
      <c r="C74" s="21">
        <f>INDEX('Members Data'!$C$3:$C$372,MATCH(A74,'Members Data'!$A$3:$A$371,0))</f>
        <v>108</v>
      </c>
      <c r="D74" s="21" t="str">
        <f>INDEX('Members Data'!$D$3:$D$371,MATCH(A74,'Members Data'!$A$3:$A$371,0))</f>
        <v>Miss Independent</v>
      </c>
      <c r="E74" s="21" t="str">
        <f>IFERROR(INDEX('Ring 2 11,12, 21 - 26'!#REF!,MATCH(A74,'Ring 2 11,12, 21 - 26'!#REF!,0)),"0")</f>
        <v>0</v>
      </c>
      <c r="F74" s="21" t="str">
        <f>IFERROR(INDEX('Ring 2 11,12, 21 - 26'!#REF!,MATCH(A74,'Ring 2 11,12, 21 - 26'!#REF!,0)),"0")</f>
        <v>0</v>
      </c>
      <c r="G74" s="21" t="str">
        <f>IFERROR(INDEX('Ring 2 11,12, 21 - 26'!#REF!,MATCH(A74,'Ring 2 11,12, 21 - 26'!#REF!,0)),"0")</f>
        <v>0</v>
      </c>
      <c r="H74" s="21" t="str">
        <f>IFERROR(INDEX('Ring 3 27 - 41'!#REF!,MATCH(A74,'Ring 3 27 - 41'!#REF!,0)),"0")</f>
        <v>0</v>
      </c>
      <c r="I74" s="21" t="str">
        <f>IFERROR(INDEX('Ring 3 27 - 41'!#REF!,MATCH(A74,'Ring 3 27 - 41'!#REF!,0)),"0")</f>
        <v>0</v>
      </c>
      <c r="J74" s="21" t="str">
        <f>IFERROR(INDEX('Ring 3 27 - 41'!#REF!,MATCH(A74,'Ring 3 27 - 41'!#REF!,0)),"0")</f>
        <v>0</v>
      </c>
      <c r="K74" s="18">
        <f t="shared" si="7"/>
        <v>0</v>
      </c>
      <c r="L74" s="1" cm="1">
        <f t="array" ref="L74">SUMPRODUCT((K74&lt;=$K$4:$K$307)/COUNTIF($K$4:$K$307,$K$4:$K$307))</f>
        <v>0.99999999999999634</v>
      </c>
      <c r="M74">
        <f t="shared" si="8"/>
        <v>0</v>
      </c>
      <c r="N74">
        <f t="shared" si="5"/>
        <v>0.99999999999999634</v>
      </c>
      <c r="O74">
        <f t="shared" si="9"/>
        <v>0</v>
      </c>
      <c r="P74">
        <f t="shared" si="6"/>
        <v>0.99999999999999634</v>
      </c>
    </row>
    <row r="75" spans="1:16" ht="17.399999999999999" x14ac:dyDescent="0.3">
      <c r="A75" s="20" t="str">
        <f t="array" ref="A75">LOOKUP(2,1/(COUNTIF($A$1:A74,'Members Data'!$A$3:$A$371)=0),'Members Data'!$A$3:$A$371)</f>
        <v>I152</v>
      </c>
      <c r="B75" s="21" t="str">
        <f>INDEX('Members Data'!$B$3:$B$371,MATCH(A75,'Members Data'!$A$3:$A$371,0))</f>
        <v>Layla Weeden</v>
      </c>
      <c r="C75" s="21">
        <f>INDEX('Members Data'!$C$3:$C$372,MATCH(A75,'Members Data'!$A$3:$A$371,0))</f>
        <v>108</v>
      </c>
      <c r="D75" s="21" t="str">
        <f>INDEX('Members Data'!$D$3:$D$371,MATCH(A75,'Members Data'!$A$3:$A$371,0))</f>
        <v>Acresdale She's the one</v>
      </c>
      <c r="E75" s="21" t="str">
        <f>IFERROR(INDEX('Ring 2 11,12, 21 - 26'!#REF!,MATCH(A75,'Ring 2 11,12, 21 - 26'!#REF!,0)),"0")</f>
        <v>0</v>
      </c>
      <c r="F75" s="21" t="str">
        <f>IFERROR(INDEX('Ring 2 11,12, 21 - 26'!#REF!,MATCH(A75,'Ring 2 11,12, 21 - 26'!#REF!,0)),"0")</f>
        <v>0</v>
      </c>
      <c r="G75" s="21" t="str">
        <f>IFERROR(INDEX('Ring 2 11,12, 21 - 26'!#REF!,MATCH(A75,'Ring 2 11,12, 21 - 26'!#REF!,0)),"0")</f>
        <v>0</v>
      </c>
      <c r="H75" s="21" t="str">
        <f>IFERROR(INDEX('Ring 3 27 - 41'!#REF!,MATCH(A75,'Ring 3 27 - 41'!#REF!,0)),"0")</f>
        <v>0</v>
      </c>
      <c r="I75" s="21" t="str">
        <f>IFERROR(INDEX('Ring 3 27 - 41'!#REF!,MATCH(A75,'Ring 3 27 - 41'!#REF!,0)),"0")</f>
        <v>0</v>
      </c>
      <c r="J75" s="21" t="str">
        <f>IFERROR(INDEX('Ring 3 27 - 41'!#REF!,MATCH(A75,'Ring 3 27 - 41'!#REF!,0)),"0")</f>
        <v>0</v>
      </c>
      <c r="K75" s="18">
        <f t="shared" si="7"/>
        <v>0</v>
      </c>
      <c r="L75" s="1" cm="1">
        <f t="array" ref="L75">SUMPRODUCT((K75&lt;=$K$4:$K$307)/COUNTIF($K$4:$K$307,$K$4:$K$307))</f>
        <v>0.99999999999999634</v>
      </c>
      <c r="M75">
        <f t="shared" si="8"/>
        <v>0</v>
      </c>
      <c r="N75">
        <f t="shared" si="5"/>
        <v>0.99999999999999634</v>
      </c>
      <c r="O75">
        <f t="shared" si="9"/>
        <v>0</v>
      </c>
      <c r="P75">
        <f t="shared" si="6"/>
        <v>0.99999999999999634</v>
      </c>
    </row>
    <row r="76" spans="1:16" ht="17.399999999999999" x14ac:dyDescent="0.3">
      <c r="A76" s="20" t="str">
        <f t="array" ref="A76">LOOKUP(2,1/(COUNTIF($A$1:A75,'Members Data'!$A$3:$A$371)=0),'Members Data'!$A$3:$A$371)</f>
        <v>J151</v>
      </c>
      <c r="B76" s="21" t="str">
        <f>INDEX('Members Data'!$B$3:$B$371,MATCH(A76,'Members Data'!$A$3:$A$371,0))</f>
        <v>Callie Clayton</v>
      </c>
      <c r="C76" s="21">
        <f>INDEX('Members Data'!$C$3:$C$372,MATCH(A76,'Members Data'!$A$3:$A$371,0))</f>
        <v>107</v>
      </c>
      <c r="D76" s="21" t="str">
        <f>INDEX('Members Data'!$D$3:$D$371,MATCH(A76,'Members Data'!$A$3:$A$371,0))</f>
        <v>Forrest Rocky Road</v>
      </c>
      <c r="E76" s="21" t="str">
        <f>IFERROR(INDEX('Ring 2 11,12, 21 - 26'!#REF!,MATCH(A76,'Ring 2 11,12, 21 - 26'!#REF!,0)),"0")</f>
        <v>0</v>
      </c>
      <c r="F76" s="21" t="str">
        <f>IFERROR(INDEX('Ring 2 11,12, 21 - 26'!#REF!,MATCH(A76,'Ring 2 11,12, 21 - 26'!#REF!,0)),"0")</f>
        <v>0</v>
      </c>
      <c r="G76" s="21" t="str">
        <f>IFERROR(INDEX('Ring 2 11,12, 21 - 26'!#REF!,MATCH(A76,'Ring 2 11,12, 21 - 26'!#REF!,0)),"0")</f>
        <v>0</v>
      </c>
      <c r="H76" s="21" t="str">
        <f>IFERROR(INDEX('Ring 3 27 - 41'!#REF!,MATCH(A76,'Ring 3 27 - 41'!#REF!,0)),"0")</f>
        <v>0</v>
      </c>
      <c r="I76" s="21" t="str">
        <f>IFERROR(INDEX('Ring 3 27 - 41'!#REF!,MATCH(A76,'Ring 3 27 - 41'!#REF!,0)),"0")</f>
        <v>0</v>
      </c>
      <c r="J76" s="21" t="str">
        <f>IFERROR(INDEX('Ring 3 27 - 41'!#REF!,MATCH(A76,'Ring 3 27 - 41'!#REF!,0)),"0")</f>
        <v>0</v>
      </c>
      <c r="K76" s="18">
        <f t="shared" si="7"/>
        <v>0</v>
      </c>
      <c r="L76" s="1" cm="1">
        <f t="array" ref="L76">SUMPRODUCT((K76&lt;=$K$4:$K$307)/COUNTIF($K$4:$K$307,$K$4:$K$307))</f>
        <v>0.99999999999999634</v>
      </c>
      <c r="M76">
        <f t="shared" si="8"/>
        <v>0</v>
      </c>
      <c r="N76">
        <f t="shared" si="5"/>
        <v>0.99999999999999634</v>
      </c>
      <c r="O76">
        <f t="shared" si="9"/>
        <v>0</v>
      </c>
      <c r="P76">
        <f t="shared" si="6"/>
        <v>0.99999999999999634</v>
      </c>
    </row>
    <row r="77" spans="1:16" ht="17.399999999999999" x14ac:dyDescent="0.3">
      <c r="A77" s="20" t="str">
        <f t="array" ref="A77">LOOKUP(2,1/(COUNTIF($A$1:A76,'Members Data'!$A$3:$A$371)=0),'Members Data'!$A$3:$A$371)</f>
        <v>I148</v>
      </c>
      <c r="B77" s="21" t="str">
        <f>INDEX('Members Data'!$B$3:$B$371,MATCH(A77,'Members Data'!$A$3:$A$371,0))</f>
        <v>Mika Greener-Frith</v>
      </c>
      <c r="C77" s="21">
        <f>INDEX('Members Data'!$C$3:$C$372,MATCH(A77,'Members Data'!$A$3:$A$371,0))</f>
        <v>106</v>
      </c>
      <c r="D77" s="21" t="str">
        <f>INDEX('Members Data'!$D$3:$D$371,MATCH(A77,'Members Data'!$A$3:$A$371,0))</f>
        <v>Lyynhelyg Lola</v>
      </c>
      <c r="E77" s="21" t="str">
        <f>IFERROR(INDEX('Ring 2 11,12, 21 - 26'!#REF!,MATCH(A77,'Ring 2 11,12, 21 - 26'!#REF!,0)),"0")</f>
        <v>0</v>
      </c>
      <c r="F77" s="21" t="str">
        <f>IFERROR(INDEX('Ring 2 11,12, 21 - 26'!#REF!,MATCH(A77,'Ring 2 11,12, 21 - 26'!#REF!,0)),"0")</f>
        <v>0</v>
      </c>
      <c r="G77" s="21" t="str">
        <f>IFERROR(INDEX('Ring 2 11,12, 21 - 26'!#REF!,MATCH(A77,'Ring 2 11,12, 21 - 26'!#REF!,0)),"0")</f>
        <v>0</v>
      </c>
      <c r="H77" s="21" t="str">
        <f>IFERROR(INDEX('Ring 3 27 - 41'!#REF!,MATCH(A77,'Ring 3 27 - 41'!#REF!,0)),"0")</f>
        <v>0</v>
      </c>
      <c r="I77" s="21" t="str">
        <f>IFERROR(INDEX('Ring 3 27 - 41'!#REF!,MATCH(A77,'Ring 3 27 - 41'!#REF!,0)),"0")</f>
        <v>0</v>
      </c>
      <c r="J77" s="21" t="str">
        <f>IFERROR(INDEX('Ring 3 27 - 41'!#REF!,MATCH(A77,'Ring 3 27 - 41'!#REF!,0)),"0")</f>
        <v>0</v>
      </c>
      <c r="K77" s="18">
        <f t="shared" si="7"/>
        <v>0</v>
      </c>
      <c r="L77" s="1" cm="1">
        <f t="array" ref="L77">SUMPRODUCT((K77&lt;=$K$4:$K$307)/COUNTIF($K$4:$K$307,$K$4:$K$307))</f>
        <v>0.99999999999999634</v>
      </c>
      <c r="M77">
        <f t="shared" si="8"/>
        <v>0</v>
      </c>
      <c r="N77">
        <f t="shared" si="5"/>
        <v>0.99999999999999634</v>
      </c>
      <c r="O77">
        <f t="shared" si="9"/>
        <v>0</v>
      </c>
      <c r="P77">
        <f t="shared" si="6"/>
        <v>0.99999999999999634</v>
      </c>
    </row>
    <row r="78" spans="1:16" ht="17.399999999999999" x14ac:dyDescent="0.3">
      <c r="A78" s="20" t="str">
        <f t="array" ref="A78">LOOKUP(2,1/(COUNTIF($A$1:A77,'Members Data'!$A$3:$A$371)=0),'Members Data'!$A$3:$A$371)</f>
        <v>I147</v>
      </c>
      <c r="B78" s="21" t="str">
        <f>INDEX('Members Data'!$B$3:$B$371,MATCH(A78,'Members Data'!$A$3:$A$371,0))</f>
        <v>Mika Greener-Frith</v>
      </c>
      <c r="C78" s="21">
        <f>INDEX('Members Data'!$C$3:$C$372,MATCH(A78,'Members Data'!$A$3:$A$371,0))</f>
        <v>106</v>
      </c>
      <c r="D78" s="21" t="str">
        <f>INDEX('Members Data'!$D$3:$D$371,MATCH(A78,'Members Data'!$A$3:$A$371,0))</f>
        <v>Thistledown Bonnie Prince Charlie</v>
      </c>
      <c r="E78" s="21" t="str">
        <f>IFERROR(INDEX('Ring 2 11,12, 21 - 26'!#REF!,MATCH(A78,'Ring 2 11,12, 21 - 26'!#REF!,0)),"0")</f>
        <v>0</v>
      </c>
      <c r="F78" s="21" t="str">
        <f>IFERROR(INDEX('Ring 2 11,12, 21 - 26'!#REF!,MATCH(A78,'Ring 2 11,12, 21 - 26'!#REF!,0)),"0")</f>
        <v>0</v>
      </c>
      <c r="G78" s="21" t="str">
        <f>IFERROR(INDEX('Ring 2 11,12, 21 - 26'!#REF!,MATCH(A78,'Ring 2 11,12, 21 - 26'!#REF!,0)),"0")</f>
        <v>0</v>
      </c>
      <c r="H78" s="21" t="str">
        <f>IFERROR(INDEX('Ring 3 27 - 41'!#REF!,MATCH(A78,'Ring 3 27 - 41'!#REF!,0)),"0")</f>
        <v>0</v>
      </c>
      <c r="I78" s="21" t="str">
        <f>IFERROR(INDEX('Ring 3 27 - 41'!#REF!,MATCH(A78,'Ring 3 27 - 41'!#REF!,0)),"0")</f>
        <v>0</v>
      </c>
      <c r="J78" s="21" t="str">
        <f>IFERROR(INDEX('Ring 3 27 - 41'!#REF!,MATCH(A78,'Ring 3 27 - 41'!#REF!,0)),"0")</f>
        <v>0</v>
      </c>
      <c r="K78" s="18">
        <f t="shared" si="7"/>
        <v>0</v>
      </c>
      <c r="L78" s="1" cm="1">
        <f t="array" ref="L78">SUMPRODUCT((K78&lt;=$K$4:$K$307)/COUNTIF($K$4:$K$307,$K$4:$K$307))</f>
        <v>0.99999999999999634</v>
      </c>
      <c r="M78">
        <f t="shared" si="8"/>
        <v>0</v>
      </c>
      <c r="N78">
        <f t="shared" si="5"/>
        <v>0.99999999999999634</v>
      </c>
      <c r="O78">
        <f t="shared" si="9"/>
        <v>0</v>
      </c>
      <c r="P78">
        <f t="shared" si="6"/>
        <v>0.99999999999999634</v>
      </c>
    </row>
    <row r="79" spans="1:16" ht="17.399999999999999" x14ac:dyDescent="0.3">
      <c r="A79" s="20" t="str">
        <f t="array" ref="A79">LOOKUP(2,1/(COUNTIF($A$1:A78,'Members Data'!$A$3:$A$371)=0),'Members Data'!$A$3:$A$371)</f>
        <v>J146</v>
      </c>
      <c r="B79" s="21" t="str">
        <f>INDEX('Members Data'!$B$3:$B$371,MATCH(A79,'Members Data'!$A$3:$A$371,0))</f>
        <v>Ronan Murphy</v>
      </c>
      <c r="C79" s="21">
        <f>INDEX('Members Data'!$C$3:$C$372,MATCH(A79,'Members Data'!$A$3:$A$371,0))</f>
        <v>105</v>
      </c>
      <c r="D79" s="21" t="str">
        <f>INDEX('Members Data'!$D$3:$D$371,MATCH(A79,'Members Data'!$A$3:$A$371,0))</f>
        <v>Popcorn</v>
      </c>
      <c r="E79" s="21" t="str">
        <f>IFERROR(INDEX('Ring 2 11,12, 21 - 26'!#REF!,MATCH(A79,'Ring 2 11,12, 21 - 26'!#REF!,0)),"0")</f>
        <v>0</v>
      </c>
      <c r="F79" s="21" t="str">
        <f>IFERROR(INDEX('Ring 2 11,12, 21 - 26'!#REF!,MATCH(A79,'Ring 2 11,12, 21 - 26'!#REF!,0)),"0")</f>
        <v>0</v>
      </c>
      <c r="G79" s="21" t="str">
        <f>IFERROR(INDEX('Ring 2 11,12, 21 - 26'!#REF!,MATCH(A79,'Ring 2 11,12, 21 - 26'!#REF!,0)),"0")</f>
        <v>0</v>
      </c>
      <c r="H79" s="21" t="str">
        <f>IFERROR(INDEX('Ring 3 27 - 41'!#REF!,MATCH(A79,'Ring 3 27 - 41'!#REF!,0)),"0")</f>
        <v>0</v>
      </c>
      <c r="I79" s="21" t="str">
        <f>IFERROR(INDEX('Ring 3 27 - 41'!#REF!,MATCH(A79,'Ring 3 27 - 41'!#REF!,0)),"0")</f>
        <v>0</v>
      </c>
      <c r="J79" s="21" t="str">
        <f>IFERROR(INDEX('Ring 3 27 - 41'!#REF!,MATCH(A79,'Ring 3 27 - 41'!#REF!,0)),"0")</f>
        <v>0</v>
      </c>
      <c r="K79" s="18">
        <f t="shared" si="7"/>
        <v>0</v>
      </c>
      <c r="L79" s="1" cm="1">
        <f t="array" ref="L79">SUMPRODUCT((K79&lt;=$K$4:$K$307)/COUNTIF($K$4:$K$307,$K$4:$K$307))</f>
        <v>0.99999999999999634</v>
      </c>
      <c r="M79">
        <f t="shared" si="8"/>
        <v>0</v>
      </c>
      <c r="N79">
        <f t="shared" si="5"/>
        <v>0.99999999999999634</v>
      </c>
      <c r="O79">
        <f t="shared" si="9"/>
        <v>0</v>
      </c>
      <c r="P79">
        <f t="shared" si="6"/>
        <v>0.99999999999999634</v>
      </c>
    </row>
    <row r="80" spans="1:16" ht="17.399999999999999" x14ac:dyDescent="0.3">
      <c r="A80" s="20" t="str">
        <f t="array" ref="A80">LOOKUP(2,1/(COUNTIF($A$1:A79,'Members Data'!$A$3:$A$371)=0),'Members Data'!$A$3:$A$371)</f>
        <v>J145</v>
      </c>
      <c r="B80" s="21" t="str">
        <f>INDEX('Members Data'!$B$3:$B$371,MATCH(A80,'Members Data'!$A$3:$A$371,0))</f>
        <v>Niamh Murphy</v>
      </c>
      <c r="C80" s="21">
        <f>INDEX('Members Data'!$C$3:$C$372,MATCH(A80,'Members Data'!$A$3:$A$371,0))</f>
        <v>104</v>
      </c>
      <c r="D80" s="21" t="str">
        <f>INDEX('Members Data'!$D$3:$D$371,MATCH(A80,'Members Data'!$A$3:$A$371,0))</f>
        <v>Boo</v>
      </c>
      <c r="E80" s="21" t="str">
        <f>IFERROR(INDEX('Ring 2 11,12, 21 - 26'!#REF!,MATCH(A80,'Ring 2 11,12, 21 - 26'!#REF!,0)),"0")</f>
        <v>0</v>
      </c>
      <c r="F80" s="21" t="str">
        <f>IFERROR(INDEX('Ring 2 11,12, 21 - 26'!#REF!,MATCH(A80,'Ring 2 11,12, 21 - 26'!#REF!,0)),"0")</f>
        <v>0</v>
      </c>
      <c r="G80" s="21" t="str">
        <f>IFERROR(INDEX('Ring 2 11,12, 21 - 26'!#REF!,MATCH(A80,'Ring 2 11,12, 21 - 26'!#REF!,0)),"0")</f>
        <v>0</v>
      </c>
      <c r="H80" s="21" t="str">
        <f>IFERROR(INDEX('Ring 3 27 - 41'!#REF!,MATCH(A80,'Ring 3 27 - 41'!#REF!,0)),"0")</f>
        <v>0</v>
      </c>
      <c r="I80" s="21" t="str">
        <f>IFERROR(INDEX('Ring 3 27 - 41'!#REF!,MATCH(A80,'Ring 3 27 - 41'!#REF!,0)),"0")</f>
        <v>0</v>
      </c>
      <c r="J80" s="21" t="str">
        <f>IFERROR(INDEX('Ring 3 27 - 41'!#REF!,MATCH(A80,'Ring 3 27 - 41'!#REF!,0)),"0")</f>
        <v>0</v>
      </c>
      <c r="K80" s="18">
        <f t="shared" si="7"/>
        <v>0</v>
      </c>
      <c r="L80" s="1" cm="1">
        <f t="array" ref="L80">SUMPRODUCT((K80&lt;=$K$4:$K$307)/COUNTIF($K$4:$K$307,$K$4:$K$307))</f>
        <v>0.99999999999999634</v>
      </c>
      <c r="M80">
        <f t="shared" si="8"/>
        <v>0</v>
      </c>
      <c r="N80">
        <f t="shared" si="5"/>
        <v>0.99999999999999634</v>
      </c>
      <c r="O80">
        <f t="shared" si="9"/>
        <v>0</v>
      </c>
      <c r="P80">
        <f t="shared" si="6"/>
        <v>0.99999999999999634</v>
      </c>
    </row>
    <row r="81" spans="1:16" ht="17.399999999999999" x14ac:dyDescent="0.3">
      <c r="A81" s="20" t="str">
        <f t="array" ref="A81">LOOKUP(2,1/(COUNTIF($A$1:A80,'Members Data'!$A$3:$A$371)=0),'Members Data'!$A$3:$A$371)</f>
        <v>J144</v>
      </c>
      <c r="B81" s="21" t="str">
        <f>INDEX('Members Data'!$B$3:$B$371,MATCH(A81,'Members Data'!$A$3:$A$371,0))</f>
        <v>Fearne Owens</v>
      </c>
      <c r="C81" s="21">
        <f>INDEX('Members Data'!$C$3:$C$372,MATCH(A81,'Members Data'!$A$3:$A$371,0))</f>
        <v>103</v>
      </c>
      <c r="D81" s="21" t="str">
        <f>INDEX('Members Data'!$D$3:$D$371,MATCH(A81,'Members Data'!$A$3:$A$371,0))</f>
        <v>Moonstone Dance Fever</v>
      </c>
      <c r="E81" s="21" t="str">
        <f>IFERROR(INDEX('Ring 2 11,12, 21 - 26'!#REF!,MATCH(A81,'Ring 2 11,12, 21 - 26'!#REF!,0)),"0")</f>
        <v>0</v>
      </c>
      <c r="F81" s="21" t="str">
        <f>IFERROR(INDEX('Ring 2 11,12, 21 - 26'!#REF!,MATCH(A81,'Ring 2 11,12, 21 - 26'!#REF!,0)),"0")</f>
        <v>0</v>
      </c>
      <c r="G81" s="21" t="str">
        <f>IFERROR(INDEX('Ring 2 11,12, 21 - 26'!#REF!,MATCH(A81,'Ring 2 11,12, 21 - 26'!#REF!,0)),"0")</f>
        <v>0</v>
      </c>
      <c r="H81" s="21" t="str">
        <f>IFERROR(INDEX('Ring 3 27 - 41'!#REF!,MATCH(A81,'Ring 3 27 - 41'!#REF!,0)),"0")</f>
        <v>0</v>
      </c>
      <c r="I81" s="21" t="str">
        <f>IFERROR(INDEX('Ring 3 27 - 41'!#REF!,MATCH(A81,'Ring 3 27 - 41'!#REF!,0)),"0")</f>
        <v>0</v>
      </c>
      <c r="J81" s="21" t="str">
        <f>IFERROR(INDEX('Ring 3 27 - 41'!#REF!,MATCH(A81,'Ring 3 27 - 41'!#REF!,0)),"0")</f>
        <v>0</v>
      </c>
      <c r="K81" s="18">
        <f t="shared" si="7"/>
        <v>0</v>
      </c>
      <c r="L81" s="1" cm="1">
        <f t="array" ref="L81">SUMPRODUCT((K81&lt;=$K$4:$K$307)/COUNTIF($K$4:$K$307,$K$4:$K$307))</f>
        <v>0.99999999999999634</v>
      </c>
      <c r="M81">
        <f t="shared" si="8"/>
        <v>0</v>
      </c>
      <c r="N81">
        <f t="shared" si="5"/>
        <v>0.99999999999999634</v>
      </c>
      <c r="O81">
        <f t="shared" si="9"/>
        <v>0</v>
      </c>
      <c r="P81">
        <f t="shared" si="6"/>
        <v>0.99999999999999634</v>
      </c>
    </row>
    <row r="82" spans="1:16" ht="17.399999999999999" x14ac:dyDescent="0.3">
      <c r="A82" s="20" t="str">
        <f t="array" ref="A82">LOOKUP(2,1/(COUNTIF($A$1:A81,'Members Data'!$A$3:$A$371)=0),'Members Data'!$A$3:$A$371)</f>
        <v>J150</v>
      </c>
      <c r="B82" s="21" t="str">
        <f>INDEX('Members Data'!$B$3:$B$371,MATCH(A82,'Members Data'!$A$3:$A$371,0))</f>
        <v>Fearne Owens</v>
      </c>
      <c r="C82" s="21">
        <f>INDEX('Members Data'!$C$3:$C$372,MATCH(A82,'Members Data'!$A$3:$A$371,0))</f>
        <v>103</v>
      </c>
      <c r="D82" s="21" t="str">
        <f>INDEX('Members Data'!$D$3:$D$371,MATCH(A82,'Members Data'!$A$3:$A$371,0))</f>
        <v>Merribridge Star Appeal</v>
      </c>
      <c r="E82" s="21" t="str">
        <f>IFERROR(INDEX('Ring 2 11,12, 21 - 26'!#REF!,MATCH(A82,'Ring 2 11,12, 21 - 26'!#REF!,0)),"0")</f>
        <v>0</v>
      </c>
      <c r="F82" s="21" t="str">
        <f>IFERROR(INDEX('Ring 2 11,12, 21 - 26'!#REF!,MATCH(A82,'Ring 2 11,12, 21 - 26'!#REF!,0)),"0")</f>
        <v>0</v>
      </c>
      <c r="G82" s="21" t="str">
        <f>IFERROR(INDEX('Ring 2 11,12, 21 - 26'!#REF!,MATCH(A82,'Ring 2 11,12, 21 - 26'!#REF!,0)),"0")</f>
        <v>0</v>
      </c>
      <c r="H82" s="21" t="str">
        <f>IFERROR(INDEX('Ring 3 27 - 41'!#REF!,MATCH(A82,'Ring 3 27 - 41'!#REF!,0)),"0")</f>
        <v>0</v>
      </c>
      <c r="I82" s="21" t="str">
        <f>IFERROR(INDEX('Ring 3 27 - 41'!#REF!,MATCH(A82,'Ring 3 27 - 41'!#REF!,0)),"0")</f>
        <v>0</v>
      </c>
      <c r="J82" s="21" t="str">
        <f>IFERROR(INDEX('Ring 3 27 - 41'!#REF!,MATCH(A82,'Ring 3 27 - 41'!#REF!,0)),"0")</f>
        <v>0</v>
      </c>
      <c r="K82" s="18">
        <f t="shared" si="7"/>
        <v>0</v>
      </c>
      <c r="L82" s="1" cm="1">
        <f t="array" ref="L82">SUMPRODUCT((K82&lt;=$K$4:$K$307)/COUNTIF($K$4:$K$307,$K$4:$K$307))</f>
        <v>0.99999999999999634</v>
      </c>
      <c r="M82">
        <f t="shared" si="8"/>
        <v>0</v>
      </c>
      <c r="N82">
        <f t="shared" si="5"/>
        <v>0.99999999999999634</v>
      </c>
      <c r="O82">
        <f t="shared" si="9"/>
        <v>0</v>
      </c>
      <c r="P82">
        <f t="shared" si="6"/>
        <v>0.99999999999999634</v>
      </c>
    </row>
    <row r="83" spans="1:16" ht="17.399999999999999" x14ac:dyDescent="0.3">
      <c r="A83" s="20" t="str">
        <f t="array" ref="A83">LOOKUP(2,1/(COUNTIF($A$1:A82,'Members Data'!$A$3:$A$371)=0),'Members Data'!$A$3:$A$371)</f>
        <v>J143</v>
      </c>
      <c r="B83" s="21" t="str">
        <f>INDEX('Members Data'!$B$3:$B$371,MATCH(A83,'Members Data'!$A$3:$A$371,0))</f>
        <v>Lottie Owens</v>
      </c>
      <c r="C83" s="21">
        <f>INDEX('Members Data'!$C$3:$C$372,MATCH(A83,'Members Data'!$A$3:$A$371,0))</f>
        <v>102</v>
      </c>
      <c r="D83" s="21" t="str">
        <f>INDEX('Members Data'!$D$3:$D$371,MATCH(A83,'Members Data'!$A$3:$A$371,0))</f>
        <v>Moonstone Dance Fever</v>
      </c>
      <c r="E83" s="21" t="str">
        <f>IFERROR(INDEX('Ring 2 11,12, 21 - 26'!#REF!,MATCH(A83,'Ring 2 11,12, 21 - 26'!#REF!,0)),"0")</f>
        <v>0</v>
      </c>
      <c r="F83" s="21" t="str">
        <f>IFERROR(INDEX('Ring 2 11,12, 21 - 26'!#REF!,MATCH(A83,'Ring 2 11,12, 21 - 26'!#REF!,0)),"0")</f>
        <v>0</v>
      </c>
      <c r="G83" s="21" t="str">
        <f>IFERROR(INDEX('Ring 2 11,12, 21 - 26'!#REF!,MATCH(A83,'Ring 2 11,12, 21 - 26'!#REF!,0)),"0")</f>
        <v>0</v>
      </c>
      <c r="H83" s="21" t="str">
        <f>IFERROR(INDEX('Ring 3 27 - 41'!#REF!,MATCH(A83,'Ring 3 27 - 41'!#REF!,0)),"0")</f>
        <v>0</v>
      </c>
      <c r="I83" s="21" t="str">
        <f>IFERROR(INDEX('Ring 3 27 - 41'!#REF!,MATCH(A83,'Ring 3 27 - 41'!#REF!,0)),"0")</f>
        <v>0</v>
      </c>
      <c r="J83" s="21" t="str">
        <f>IFERROR(INDEX('Ring 3 27 - 41'!#REF!,MATCH(A83,'Ring 3 27 - 41'!#REF!,0)),"0")</f>
        <v>0</v>
      </c>
      <c r="K83" s="18">
        <f t="shared" si="7"/>
        <v>0</v>
      </c>
      <c r="L83" s="1" cm="1">
        <f t="array" ref="L83">SUMPRODUCT((K83&lt;=$K$4:$K$307)/COUNTIF($K$4:$K$307,$K$4:$K$307))</f>
        <v>0.99999999999999634</v>
      </c>
      <c r="M83">
        <f t="shared" si="8"/>
        <v>0</v>
      </c>
      <c r="N83">
        <f t="shared" si="5"/>
        <v>0.99999999999999634</v>
      </c>
      <c r="O83">
        <f t="shared" si="9"/>
        <v>0</v>
      </c>
      <c r="P83">
        <f t="shared" si="6"/>
        <v>0.99999999999999634</v>
      </c>
    </row>
    <row r="84" spans="1:16" ht="17.399999999999999" x14ac:dyDescent="0.3">
      <c r="A84" s="20" t="str">
        <f t="array" ref="A84">LOOKUP(2,1/(COUNTIF($A$1:A83,'Members Data'!$A$3:$A$371)=0),'Members Data'!$A$3:$A$371)</f>
        <v>J149</v>
      </c>
      <c r="B84" s="21" t="str">
        <f>INDEX('Members Data'!$B$3:$B$371,MATCH(A84,'Members Data'!$A$3:$A$371,0))</f>
        <v>Lottie Owens</v>
      </c>
      <c r="C84" s="21">
        <f>INDEX('Members Data'!$C$3:$C$372,MATCH(A84,'Members Data'!$A$3:$A$371,0))</f>
        <v>102</v>
      </c>
      <c r="D84" s="21" t="str">
        <f>INDEX('Members Data'!$D$3:$D$371,MATCH(A84,'Members Data'!$A$3:$A$371,0))</f>
        <v>Merribridge Star Appeal</v>
      </c>
      <c r="E84" s="21" t="str">
        <f>IFERROR(INDEX('Ring 2 11,12, 21 - 26'!#REF!,MATCH(A84,'Ring 2 11,12, 21 - 26'!#REF!,0)),"0")</f>
        <v>0</v>
      </c>
      <c r="F84" s="21" t="str">
        <f>IFERROR(INDEX('Ring 2 11,12, 21 - 26'!#REF!,MATCH(A84,'Ring 2 11,12, 21 - 26'!#REF!,0)),"0")</f>
        <v>0</v>
      </c>
      <c r="G84" s="21" t="str">
        <f>IFERROR(INDEX('Ring 2 11,12, 21 - 26'!#REF!,MATCH(A84,'Ring 2 11,12, 21 - 26'!#REF!,0)),"0")</f>
        <v>0</v>
      </c>
      <c r="H84" s="21" t="str">
        <f>IFERROR(INDEX('Ring 3 27 - 41'!#REF!,MATCH(A84,'Ring 3 27 - 41'!#REF!,0)),"0")</f>
        <v>0</v>
      </c>
      <c r="I84" s="21" t="str">
        <f>IFERROR(INDEX('Ring 3 27 - 41'!#REF!,MATCH(A84,'Ring 3 27 - 41'!#REF!,0)),"0")</f>
        <v>0</v>
      </c>
      <c r="J84" s="21" t="str">
        <f>IFERROR(INDEX('Ring 3 27 - 41'!#REF!,MATCH(A84,'Ring 3 27 - 41'!#REF!,0)),"0")</f>
        <v>0</v>
      </c>
      <c r="K84" s="18">
        <f t="shared" si="7"/>
        <v>0</v>
      </c>
      <c r="L84" s="1" cm="1">
        <f t="array" ref="L84">SUMPRODUCT((K84&lt;=$K$4:$K$307)/COUNTIF($K$4:$K$307,$K$4:$K$307))</f>
        <v>0.99999999999999634</v>
      </c>
      <c r="M84">
        <f t="shared" si="8"/>
        <v>0</v>
      </c>
      <c r="N84">
        <f t="shared" si="5"/>
        <v>0.99999999999999634</v>
      </c>
      <c r="O84">
        <f t="shared" si="9"/>
        <v>0</v>
      </c>
      <c r="P84">
        <f t="shared" si="6"/>
        <v>0.99999999999999634</v>
      </c>
    </row>
    <row r="85" spans="1:16" ht="17.399999999999999" x14ac:dyDescent="0.3">
      <c r="A85" s="20" t="str">
        <f t="array" ref="A85">LOOKUP(2,1/(COUNTIF($A$1:A84,'Members Data'!$A$3:$A$371)=0),'Members Data'!$A$3:$A$371)</f>
        <v>J142</v>
      </c>
      <c r="B85" s="21" t="str">
        <f>INDEX('Members Data'!$B$3:$B$371,MATCH(A85,'Members Data'!$A$3:$A$371,0))</f>
        <v>Isabelle-Rose Waterhouse</v>
      </c>
      <c r="C85" s="21">
        <f>INDEX('Members Data'!$C$3:$C$372,MATCH(A85,'Members Data'!$A$3:$A$371,0))</f>
        <v>101</v>
      </c>
      <c r="D85" s="21" t="str">
        <f>INDEX('Members Data'!$D$3:$D$371,MATCH(A85,'Members Data'!$A$3:$A$371,0))</f>
        <v>Penech Eos</v>
      </c>
      <c r="E85" s="21" t="str">
        <f>IFERROR(INDEX('Ring 2 11,12, 21 - 26'!#REF!,MATCH(A85,'Ring 2 11,12, 21 - 26'!#REF!,0)),"0")</f>
        <v>0</v>
      </c>
      <c r="F85" s="21" t="str">
        <f>IFERROR(INDEX('Ring 2 11,12, 21 - 26'!#REF!,MATCH(A85,'Ring 2 11,12, 21 - 26'!#REF!,0)),"0")</f>
        <v>0</v>
      </c>
      <c r="G85" s="21" t="str">
        <f>IFERROR(INDEX('Ring 2 11,12, 21 - 26'!#REF!,MATCH(A85,'Ring 2 11,12, 21 - 26'!#REF!,0)),"0")</f>
        <v>0</v>
      </c>
      <c r="H85" s="21" t="str">
        <f>IFERROR(INDEX('Ring 3 27 - 41'!#REF!,MATCH(A85,'Ring 3 27 - 41'!#REF!,0)),"0")</f>
        <v>0</v>
      </c>
      <c r="I85" s="21" t="str">
        <f>IFERROR(INDEX('Ring 3 27 - 41'!#REF!,MATCH(A85,'Ring 3 27 - 41'!#REF!,0)),"0")</f>
        <v>0</v>
      </c>
      <c r="J85" s="21" t="str">
        <f>IFERROR(INDEX('Ring 3 27 - 41'!#REF!,MATCH(A85,'Ring 3 27 - 41'!#REF!,0)),"0")</f>
        <v>0</v>
      </c>
      <c r="K85" s="18">
        <f t="shared" si="7"/>
        <v>0</v>
      </c>
      <c r="L85" s="1" cm="1">
        <f t="array" ref="L85">SUMPRODUCT((K85&lt;=$K$4:$K$307)/COUNTIF($K$4:$K$307,$K$4:$K$307))</f>
        <v>0.99999999999999634</v>
      </c>
      <c r="M85">
        <f t="shared" si="8"/>
        <v>0</v>
      </c>
      <c r="N85">
        <f t="shared" si="5"/>
        <v>0.99999999999999634</v>
      </c>
      <c r="O85">
        <f t="shared" si="9"/>
        <v>0</v>
      </c>
      <c r="P85">
        <f t="shared" si="6"/>
        <v>0.99999999999999634</v>
      </c>
    </row>
    <row r="86" spans="1:16" ht="17.399999999999999" x14ac:dyDescent="0.3">
      <c r="A86" s="20" t="str">
        <f t="array" ref="A86">LOOKUP(2,1/(COUNTIF($A$1:A85,'Members Data'!$A$3:$A$371)=0),'Members Data'!$A$3:$A$371)</f>
        <v>I141</v>
      </c>
      <c r="B86" s="21" t="str">
        <f>INDEX('Members Data'!$B$3:$B$371,MATCH(A86,'Members Data'!$A$3:$A$371,0))</f>
        <v>Tilly Unsworth</v>
      </c>
      <c r="C86" s="21">
        <f>INDEX('Members Data'!$C$3:$C$372,MATCH(A86,'Members Data'!$A$3:$A$371,0))</f>
        <v>100</v>
      </c>
      <c r="D86" s="21" t="str">
        <f>INDEX('Members Data'!$D$3:$D$371,MATCH(A86,'Members Data'!$A$3:$A$371,0))</f>
        <v>Sangwyn Jethro</v>
      </c>
      <c r="E86" s="21" t="str">
        <f>IFERROR(INDEX('Ring 2 11,12, 21 - 26'!#REF!,MATCH(A86,'Ring 2 11,12, 21 - 26'!#REF!,0)),"0")</f>
        <v>0</v>
      </c>
      <c r="F86" s="21" t="str">
        <f>IFERROR(INDEX('Ring 2 11,12, 21 - 26'!#REF!,MATCH(A86,'Ring 2 11,12, 21 - 26'!#REF!,0)),"0")</f>
        <v>0</v>
      </c>
      <c r="G86" s="21" t="str">
        <f>IFERROR(INDEX('Ring 2 11,12, 21 - 26'!#REF!,MATCH(A86,'Ring 2 11,12, 21 - 26'!#REF!,0)),"0")</f>
        <v>0</v>
      </c>
      <c r="H86" s="21" t="str">
        <f>IFERROR(INDEX('Ring 3 27 - 41'!#REF!,MATCH(A86,'Ring 3 27 - 41'!#REF!,0)),"0")</f>
        <v>0</v>
      </c>
      <c r="I86" s="21" t="str">
        <f>IFERROR(INDEX('Ring 3 27 - 41'!#REF!,MATCH(A86,'Ring 3 27 - 41'!#REF!,0)),"0")</f>
        <v>0</v>
      </c>
      <c r="J86" s="21" t="str">
        <f>IFERROR(INDEX('Ring 3 27 - 41'!#REF!,MATCH(A86,'Ring 3 27 - 41'!#REF!,0)),"0")</f>
        <v>0</v>
      </c>
      <c r="K86" s="18">
        <f t="shared" si="7"/>
        <v>0</v>
      </c>
      <c r="L86" s="1" cm="1">
        <f t="array" ref="L86">SUMPRODUCT((K86&lt;=$K$4:$K$307)/COUNTIF($K$4:$K$307,$K$4:$K$307))</f>
        <v>0.99999999999999634</v>
      </c>
      <c r="M86">
        <f t="shared" si="8"/>
        <v>0</v>
      </c>
      <c r="N86">
        <f t="shared" si="5"/>
        <v>0.99999999999999634</v>
      </c>
      <c r="O86">
        <f t="shared" si="9"/>
        <v>0</v>
      </c>
      <c r="P86">
        <f t="shared" si="6"/>
        <v>0.99999999999999634</v>
      </c>
    </row>
    <row r="87" spans="1:16" ht="17.399999999999999" x14ac:dyDescent="0.3">
      <c r="A87" s="20" t="str">
        <f t="array" ref="A87">LOOKUP(2,1/(COUNTIF($A$1:A86,'Members Data'!$A$3:$A$371)=0),'Members Data'!$A$3:$A$371)</f>
        <v>J140</v>
      </c>
      <c r="B87" s="21" t="str">
        <f>INDEX('Members Data'!$B$3:$B$371,MATCH(A87,'Members Data'!$A$3:$A$371,0))</f>
        <v>Charlotte Whiteside</v>
      </c>
      <c r="C87" s="21">
        <f>INDEX('Members Data'!$C$3:$C$372,MATCH(A87,'Members Data'!$A$3:$A$371,0))</f>
        <v>99</v>
      </c>
      <c r="D87" s="21" t="str">
        <f>INDEX('Members Data'!$D$3:$D$371,MATCH(A87,'Members Data'!$A$3:$A$371,0))</f>
        <v>Lucky Charm Lenny</v>
      </c>
      <c r="E87" s="21" t="str">
        <f>IFERROR(INDEX('Ring 2 11,12, 21 - 26'!#REF!,MATCH(A87,'Ring 2 11,12, 21 - 26'!#REF!,0)),"0")</f>
        <v>0</v>
      </c>
      <c r="F87" s="21" t="str">
        <f>IFERROR(INDEX('Ring 2 11,12, 21 - 26'!#REF!,MATCH(A87,'Ring 2 11,12, 21 - 26'!#REF!,0)),"0")</f>
        <v>0</v>
      </c>
      <c r="G87" s="21" t="str">
        <f>IFERROR(INDEX('Ring 2 11,12, 21 - 26'!#REF!,MATCH(A87,'Ring 2 11,12, 21 - 26'!#REF!,0)),"0")</f>
        <v>0</v>
      </c>
      <c r="H87" s="21" t="str">
        <f>IFERROR(INDEX('Ring 3 27 - 41'!#REF!,MATCH(A87,'Ring 3 27 - 41'!#REF!,0)),"0")</f>
        <v>0</v>
      </c>
      <c r="I87" s="21" t="str">
        <f>IFERROR(INDEX('Ring 3 27 - 41'!#REF!,MATCH(A87,'Ring 3 27 - 41'!#REF!,0)),"0")</f>
        <v>0</v>
      </c>
      <c r="J87" s="21" t="str">
        <f>IFERROR(INDEX('Ring 3 27 - 41'!#REF!,MATCH(A87,'Ring 3 27 - 41'!#REF!,0)),"0")</f>
        <v>0</v>
      </c>
      <c r="K87" s="18">
        <f t="shared" si="7"/>
        <v>0</v>
      </c>
      <c r="L87" s="1" cm="1">
        <f t="array" ref="L87">SUMPRODUCT((K87&lt;=$K$4:$K$307)/COUNTIF($K$4:$K$307,$K$4:$K$307))</f>
        <v>0.99999999999999634</v>
      </c>
      <c r="M87">
        <f t="shared" si="8"/>
        <v>0</v>
      </c>
      <c r="N87">
        <f t="shared" si="5"/>
        <v>0.99999999999999634</v>
      </c>
      <c r="O87">
        <f t="shared" si="9"/>
        <v>0</v>
      </c>
      <c r="P87">
        <f t="shared" si="6"/>
        <v>0.99999999999999634</v>
      </c>
    </row>
    <row r="88" spans="1:16" ht="17.399999999999999" x14ac:dyDescent="0.3">
      <c r="A88" s="20" t="str">
        <f t="array" ref="A88">LOOKUP(2,1/(COUNTIF($A$1:A87,'Members Data'!$A$3:$A$371)=0),'Members Data'!$A$3:$A$371)</f>
        <v>J139</v>
      </c>
      <c r="B88" s="21" t="str">
        <f>INDEX('Members Data'!$B$3:$B$371,MATCH(A88,'Members Data'!$A$3:$A$371,0))</f>
        <v>Charlotte Whiteside</v>
      </c>
      <c r="C88" s="21">
        <f>INDEX('Members Data'!$C$3:$C$372,MATCH(A88,'Members Data'!$A$3:$A$371,0))</f>
        <v>99</v>
      </c>
      <c r="D88" s="21" t="str">
        <f>INDEX('Members Data'!$D$3:$D$371,MATCH(A88,'Members Data'!$A$3:$A$371,0))</f>
        <v>Julimar Caviler</v>
      </c>
      <c r="E88" s="21" t="str">
        <f>IFERROR(INDEX('Ring 2 11,12, 21 - 26'!#REF!,MATCH(A88,'Ring 2 11,12, 21 - 26'!#REF!,0)),"0")</f>
        <v>0</v>
      </c>
      <c r="F88" s="21" t="str">
        <f>IFERROR(INDEX('Ring 2 11,12, 21 - 26'!#REF!,MATCH(A88,'Ring 2 11,12, 21 - 26'!#REF!,0)),"0")</f>
        <v>0</v>
      </c>
      <c r="G88" s="21" t="str">
        <f>IFERROR(INDEX('Ring 2 11,12, 21 - 26'!#REF!,MATCH(A88,'Ring 2 11,12, 21 - 26'!#REF!,0)),"0")</f>
        <v>0</v>
      </c>
      <c r="H88" s="21" t="str">
        <f>IFERROR(INDEX('Ring 3 27 - 41'!#REF!,MATCH(A88,'Ring 3 27 - 41'!#REF!,0)),"0")</f>
        <v>0</v>
      </c>
      <c r="I88" s="21" t="str">
        <f>IFERROR(INDEX('Ring 3 27 - 41'!#REF!,MATCH(A88,'Ring 3 27 - 41'!#REF!,0)),"0")</f>
        <v>0</v>
      </c>
      <c r="J88" s="21" t="str">
        <f>IFERROR(INDEX('Ring 3 27 - 41'!#REF!,MATCH(A88,'Ring 3 27 - 41'!#REF!,0)),"0")</f>
        <v>0</v>
      </c>
      <c r="K88" s="18">
        <f t="shared" si="7"/>
        <v>0</v>
      </c>
      <c r="L88" s="1" cm="1">
        <f t="array" ref="L88">SUMPRODUCT((K88&lt;=$K$4:$K$307)/COUNTIF($K$4:$K$307,$K$4:$K$307))</f>
        <v>0.99999999999999634</v>
      </c>
      <c r="M88">
        <f t="shared" si="8"/>
        <v>0</v>
      </c>
      <c r="N88">
        <f t="shared" si="5"/>
        <v>0.99999999999999634</v>
      </c>
      <c r="O88">
        <f t="shared" si="9"/>
        <v>0</v>
      </c>
      <c r="P88">
        <f t="shared" si="6"/>
        <v>0.99999999999999634</v>
      </c>
    </row>
    <row r="89" spans="1:16" ht="17.399999999999999" x14ac:dyDescent="0.3">
      <c r="A89" s="20" t="str">
        <f t="array" ref="A89">LOOKUP(2,1/(COUNTIF($A$1:A88,'Members Data'!$A$3:$A$371)=0),'Members Data'!$A$3:$A$371)</f>
        <v>I138</v>
      </c>
      <c r="B89" s="21" t="str">
        <f>INDEX('Members Data'!$B$3:$B$371,MATCH(A89,'Members Data'!$A$3:$A$371,0))</f>
        <v>Chloe Wiggins</v>
      </c>
      <c r="C89" s="21">
        <f>INDEX('Members Data'!$C$3:$C$372,MATCH(A89,'Members Data'!$A$3:$A$371,0))</f>
        <v>98</v>
      </c>
      <c r="D89" s="21" t="str">
        <f>INDEX('Members Data'!$D$3:$D$371,MATCH(A89,'Members Data'!$A$3:$A$371,0))</f>
        <v>Honddu Chequers</v>
      </c>
      <c r="E89" s="21" t="str">
        <f>IFERROR(INDEX('Ring 2 11,12, 21 - 26'!#REF!,MATCH(A89,'Ring 2 11,12, 21 - 26'!#REF!,0)),"0")</f>
        <v>0</v>
      </c>
      <c r="F89" s="21" t="str">
        <f>IFERROR(INDEX('Ring 2 11,12, 21 - 26'!#REF!,MATCH(A89,'Ring 2 11,12, 21 - 26'!#REF!,0)),"0")</f>
        <v>0</v>
      </c>
      <c r="G89" s="21" t="str">
        <f>IFERROR(INDEX('Ring 2 11,12, 21 - 26'!#REF!,MATCH(A89,'Ring 2 11,12, 21 - 26'!#REF!,0)),"0")</f>
        <v>0</v>
      </c>
      <c r="H89" s="21" t="str">
        <f>IFERROR(INDEX('Ring 3 27 - 41'!#REF!,MATCH(A89,'Ring 3 27 - 41'!#REF!,0)),"0")</f>
        <v>0</v>
      </c>
      <c r="I89" s="21" t="str">
        <f>IFERROR(INDEX('Ring 3 27 - 41'!#REF!,MATCH(A89,'Ring 3 27 - 41'!#REF!,0)),"0")</f>
        <v>0</v>
      </c>
      <c r="J89" s="21" t="str">
        <f>IFERROR(INDEX('Ring 3 27 - 41'!#REF!,MATCH(A89,'Ring 3 27 - 41'!#REF!,0)),"0")</f>
        <v>0</v>
      </c>
      <c r="K89" s="18">
        <f t="shared" si="7"/>
        <v>0</v>
      </c>
      <c r="L89" s="1" cm="1">
        <f t="array" ref="L89">SUMPRODUCT((K89&lt;=$K$4:$K$307)/COUNTIF($K$4:$K$307,$K$4:$K$307))</f>
        <v>0.99999999999999634</v>
      </c>
      <c r="M89">
        <f t="shared" si="8"/>
        <v>0</v>
      </c>
      <c r="N89">
        <f t="shared" si="5"/>
        <v>0.99999999999999634</v>
      </c>
      <c r="O89">
        <f t="shared" si="9"/>
        <v>0</v>
      </c>
      <c r="P89">
        <f t="shared" si="6"/>
        <v>0.99999999999999634</v>
      </c>
    </row>
    <row r="90" spans="1:16" ht="17.399999999999999" x14ac:dyDescent="0.3">
      <c r="A90" s="20" t="str">
        <f t="array" ref="A90">LOOKUP(2,1/(COUNTIF($A$1:A89,'Members Data'!$A$3:$A$371)=0),'Members Data'!$A$3:$A$371)</f>
        <v>J137</v>
      </c>
      <c r="B90" s="21" t="str">
        <f>INDEX('Members Data'!$B$3:$B$371,MATCH(A90,'Members Data'!$A$3:$A$371,0))</f>
        <v>Penelope Rae Dale</v>
      </c>
      <c r="C90" s="21">
        <f>INDEX('Members Data'!$C$3:$C$372,MATCH(A90,'Members Data'!$A$3:$A$371,0))</f>
        <v>97</v>
      </c>
      <c r="D90" s="21" t="str">
        <f>INDEX('Members Data'!$D$3:$D$371,MATCH(A90,'Members Data'!$A$3:$A$371,0))</f>
        <v>Thistledown The Special One</v>
      </c>
      <c r="E90" s="21" t="str">
        <f>IFERROR(INDEX('Ring 2 11,12, 21 - 26'!#REF!,MATCH(A90,'Ring 2 11,12, 21 - 26'!#REF!,0)),"0")</f>
        <v>0</v>
      </c>
      <c r="F90" s="21" t="str">
        <f>IFERROR(INDEX('Ring 2 11,12, 21 - 26'!#REF!,MATCH(A90,'Ring 2 11,12, 21 - 26'!#REF!,0)),"0")</f>
        <v>0</v>
      </c>
      <c r="G90" s="21" t="str">
        <f>IFERROR(INDEX('Ring 2 11,12, 21 - 26'!#REF!,MATCH(A90,'Ring 2 11,12, 21 - 26'!#REF!,0)),"0")</f>
        <v>0</v>
      </c>
      <c r="H90" s="21" t="str">
        <f>IFERROR(INDEX('Ring 3 27 - 41'!#REF!,MATCH(A90,'Ring 3 27 - 41'!#REF!,0)),"0")</f>
        <v>0</v>
      </c>
      <c r="I90" s="21" t="str">
        <f>IFERROR(INDEX('Ring 3 27 - 41'!#REF!,MATCH(A90,'Ring 3 27 - 41'!#REF!,0)),"0")</f>
        <v>0</v>
      </c>
      <c r="J90" s="21" t="str">
        <f>IFERROR(INDEX('Ring 3 27 - 41'!#REF!,MATCH(A90,'Ring 3 27 - 41'!#REF!,0)),"0")</f>
        <v>0</v>
      </c>
      <c r="K90" s="18">
        <f t="shared" si="7"/>
        <v>0</v>
      </c>
      <c r="L90" s="1" cm="1">
        <f t="array" ref="L90">SUMPRODUCT((K90&lt;=$K$4:$K$307)/COUNTIF($K$4:$K$307,$K$4:$K$307))</f>
        <v>0.99999999999999634</v>
      </c>
      <c r="M90">
        <f t="shared" si="8"/>
        <v>0</v>
      </c>
      <c r="N90">
        <f t="shared" si="5"/>
        <v>0.99999999999999634</v>
      </c>
      <c r="O90">
        <f t="shared" si="9"/>
        <v>0</v>
      </c>
      <c r="P90">
        <f t="shared" si="6"/>
        <v>0.99999999999999634</v>
      </c>
    </row>
    <row r="91" spans="1:16" ht="17.399999999999999" x14ac:dyDescent="0.3">
      <c r="A91" s="20" t="str">
        <f t="array" ref="A91">LOOKUP(2,1/(COUNTIF($A$1:A90,'Members Data'!$A$3:$A$371)=0),'Members Data'!$A$3:$A$371)</f>
        <v>j241</v>
      </c>
      <c r="B91" s="21" t="str">
        <f>INDEX('Members Data'!$B$3:$B$371,MATCH(A91,'Members Data'!$A$3:$A$371,0))</f>
        <v>Penelope Rae Dale</v>
      </c>
      <c r="C91" s="21">
        <f>INDEX('Members Data'!$C$3:$C$372,MATCH(A91,'Members Data'!$A$3:$A$371,0))</f>
        <v>97</v>
      </c>
      <c r="D91" s="21" t="str">
        <f>INDEX('Members Data'!$D$3:$D$371,MATCH(A91,'Members Data'!$A$3:$A$371,0))</f>
        <v xml:space="preserve">special delivery </v>
      </c>
      <c r="E91" s="21" t="str">
        <f>IFERROR(INDEX('Ring 2 11,12, 21 - 26'!#REF!,MATCH(A91,'Ring 2 11,12, 21 - 26'!#REF!,0)),"0")</f>
        <v>0</v>
      </c>
      <c r="F91" s="21" t="str">
        <f>IFERROR(INDEX('Ring 2 11,12, 21 - 26'!#REF!,MATCH(A91,'Ring 2 11,12, 21 - 26'!#REF!,0)),"0")</f>
        <v>0</v>
      </c>
      <c r="G91" s="21" t="str">
        <f>IFERROR(INDEX('Ring 2 11,12, 21 - 26'!#REF!,MATCH(A91,'Ring 2 11,12, 21 - 26'!#REF!,0)),"0")</f>
        <v>0</v>
      </c>
      <c r="H91" s="21" t="str">
        <f>IFERROR(INDEX('Ring 3 27 - 41'!#REF!,MATCH(A91,'Ring 3 27 - 41'!#REF!,0)),"0")</f>
        <v>0</v>
      </c>
      <c r="I91" s="21" t="str">
        <f>IFERROR(INDEX('Ring 3 27 - 41'!#REF!,MATCH(A91,'Ring 3 27 - 41'!#REF!,0)),"0")</f>
        <v>0</v>
      </c>
      <c r="J91" s="21" t="str">
        <f>IFERROR(INDEX('Ring 3 27 - 41'!#REF!,MATCH(A91,'Ring 3 27 - 41'!#REF!,0)),"0")</f>
        <v>0</v>
      </c>
      <c r="K91" s="18">
        <f t="shared" si="7"/>
        <v>0</v>
      </c>
      <c r="L91" s="1" cm="1">
        <f t="array" ref="L91">SUMPRODUCT((K91&lt;=$K$4:$K$307)/COUNTIF($K$4:$K$307,$K$4:$K$307))</f>
        <v>0.99999999999999634</v>
      </c>
      <c r="M91">
        <f t="shared" si="8"/>
        <v>0</v>
      </c>
      <c r="N91">
        <f t="shared" si="5"/>
        <v>0.99999999999999634</v>
      </c>
      <c r="O91">
        <f t="shared" si="9"/>
        <v>0</v>
      </c>
      <c r="P91">
        <f t="shared" si="6"/>
        <v>0.99999999999999634</v>
      </c>
    </row>
    <row r="92" spans="1:16" ht="17.399999999999999" x14ac:dyDescent="0.3">
      <c r="A92" s="20" t="str">
        <f t="array" ref="A92">LOOKUP(2,1/(COUNTIF($A$1:A91,'Members Data'!$A$3:$A$371)=0),'Members Data'!$A$3:$A$371)</f>
        <v>J136</v>
      </c>
      <c r="B92" s="21" t="str">
        <f>INDEX('Members Data'!$B$3:$B$371,MATCH(A92,'Members Data'!$A$3:$A$371,0))</f>
        <v>Mia Postlethwaite</v>
      </c>
      <c r="C92" s="21">
        <f>INDEX('Members Data'!$C$3:$C$372,MATCH(A92,'Members Data'!$A$3:$A$371,0))</f>
        <v>96</v>
      </c>
      <c r="D92" s="21" t="str">
        <f>INDEX('Members Data'!$D$3:$D$371,MATCH(A92,'Members Data'!$A$3:$A$371,0))</f>
        <v>Halliwell Golden Romance</v>
      </c>
      <c r="E92" s="21" t="str">
        <f>IFERROR(INDEX('Ring 2 11,12, 21 - 26'!#REF!,MATCH(A92,'Ring 2 11,12, 21 - 26'!#REF!,0)),"0")</f>
        <v>0</v>
      </c>
      <c r="F92" s="21" t="str">
        <f>IFERROR(INDEX('Ring 2 11,12, 21 - 26'!#REF!,MATCH(A92,'Ring 2 11,12, 21 - 26'!#REF!,0)),"0")</f>
        <v>0</v>
      </c>
      <c r="G92" s="21" t="str">
        <f>IFERROR(INDEX('Ring 2 11,12, 21 - 26'!#REF!,MATCH(A92,'Ring 2 11,12, 21 - 26'!#REF!,0)),"0")</f>
        <v>0</v>
      </c>
      <c r="H92" s="21" t="str">
        <f>IFERROR(INDEX('Ring 3 27 - 41'!#REF!,MATCH(A92,'Ring 3 27 - 41'!#REF!,0)),"0")</f>
        <v>0</v>
      </c>
      <c r="I92" s="21" t="str">
        <f>IFERROR(INDEX('Ring 3 27 - 41'!#REF!,MATCH(A92,'Ring 3 27 - 41'!#REF!,0)),"0")</f>
        <v>0</v>
      </c>
      <c r="J92" s="21" t="str">
        <f>IFERROR(INDEX('Ring 3 27 - 41'!#REF!,MATCH(A92,'Ring 3 27 - 41'!#REF!,0)),"0")</f>
        <v>0</v>
      </c>
      <c r="K92" s="18">
        <f t="shared" si="7"/>
        <v>0</v>
      </c>
      <c r="L92" s="1" cm="1">
        <f t="array" ref="L92">SUMPRODUCT((K92&lt;=$K$4:$K$307)/COUNTIF($K$4:$K$307,$K$4:$K$307))</f>
        <v>0.99999999999999634</v>
      </c>
      <c r="M92">
        <f t="shared" si="8"/>
        <v>0</v>
      </c>
      <c r="N92">
        <f t="shared" si="5"/>
        <v>0.99999999999999634</v>
      </c>
      <c r="O92">
        <f t="shared" si="9"/>
        <v>0</v>
      </c>
      <c r="P92">
        <f t="shared" si="6"/>
        <v>0.99999999999999634</v>
      </c>
    </row>
    <row r="93" spans="1:16" ht="17.399999999999999" x14ac:dyDescent="0.3">
      <c r="A93" s="20" t="str">
        <f t="array" ref="A93">LOOKUP(2,1/(COUNTIF($A$1:A92,'Members Data'!$A$3:$A$371)=0),'Members Data'!$A$3:$A$371)</f>
        <v>J135</v>
      </c>
      <c r="B93" s="21" t="str">
        <f>INDEX('Members Data'!$B$3:$B$371,MATCH(A93,'Members Data'!$A$3:$A$371,0))</f>
        <v>Lilah Arthur</v>
      </c>
      <c r="C93" s="21">
        <f>INDEX('Members Data'!$C$3:$C$372,MATCH(A93,'Members Data'!$A$3:$A$371,0))</f>
        <v>95</v>
      </c>
      <c r="D93" s="21" t="str">
        <f>INDEX('Members Data'!$D$3:$D$371,MATCH(A93,'Members Data'!$A$3:$A$371,0))</f>
        <v>Pinewell Sandiago</v>
      </c>
      <c r="E93" s="21" t="str">
        <f>IFERROR(INDEX('Ring 2 11,12, 21 - 26'!#REF!,MATCH(A93,'Ring 2 11,12, 21 - 26'!#REF!,0)),"0")</f>
        <v>0</v>
      </c>
      <c r="F93" s="21" t="str">
        <f>IFERROR(INDEX('Ring 2 11,12, 21 - 26'!#REF!,MATCH(A93,'Ring 2 11,12, 21 - 26'!#REF!,0)),"0")</f>
        <v>0</v>
      </c>
      <c r="G93" s="21" t="str">
        <f>IFERROR(INDEX('Ring 2 11,12, 21 - 26'!#REF!,MATCH(A93,'Ring 2 11,12, 21 - 26'!#REF!,0)),"0")</f>
        <v>0</v>
      </c>
      <c r="H93" s="21" t="str">
        <f>IFERROR(INDEX('Ring 3 27 - 41'!#REF!,MATCH(A93,'Ring 3 27 - 41'!#REF!,0)),"0")</f>
        <v>0</v>
      </c>
      <c r="I93" s="21" t="str">
        <f>IFERROR(INDEX('Ring 3 27 - 41'!#REF!,MATCH(A93,'Ring 3 27 - 41'!#REF!,0)),"0")</f>
        <v>0</v>
      </c>
      <c r="J93" s="21" t="str">
        <f>IFERROR(INDEX('Ring 3 27 - 41'!#REF!,MATCH(A93,'Ring 3 27 - 41'!#REF!,0)),"0")</f>
        <v>0</v>
      </c>
      <c r="K93" s="18">
        <f t="shared" si="7"/>
        <v>0</v>
      </c>
      <c r="L93" s="1" cm="1">
        <f t="array" ref="L93">SUMPRODUCT((K93&lt;=$K$4:$K$307)/COUNTIF($K$4:$K$307,$K$4:$K$307))</f>
        <v>0.99999999999999634</v>
      </c>
      <c r="M93">
        <f t="shared" si="8"/>
        <v>0</v>
      </c>
      <c r="N93">
        <f t="shared" si="5"/>
        <v>0.99999999999999634</v>
      </c>
      <c r="O93">
        <f t="shared" si="9"/>
        <v>0</v>
      </c>
      <c r="P93">
        <f t="shared" si="6"/>
        <v>0.99999999999999634</v>
      </c>
    </row>
    <row r="94" spans="1:16" ht="17.399999999999999" x14ac:dyDescent="0.3">
      <c r="A94" s="20" t="str">
        <f t="array" ref="A94">LOOKUP(2,1/(COUNTIF($A$1:A93,'Members Data'!$A$3:$A$371)=0),'Members Data'!$A$3:$A$371)</f>
        <v>I134</v>
      </c>
      <c r="B94" s="21" t="str">
        <f>INDEX('Members Data'!$B$3:$B$371,MATCH(A94,'Members Data'!$A$3:$A$371,0))</f>
        <v>Daisy Riley</v>
      </c>
      <c r="C94" s="21">
        <f>INDEX('Members Data'!$C$3:$C$372,MATCH(A94,'Members Data'!$A$3:$A$371,0))</f>
        <v>94</v>
      </c>
      <c r="D94" s="21" t="str">
        <f>INDEX('Members Data'!$D$3:$D$371,MATCH(A94,'Members Data'!$A$3:$A$371,0))</f>
        <v>Croft Aurora</v>
      </c>
      <c r="E94" s="21" t="str">
        <f>IFERROR(INDEX('Ring 2 11,12, 21 - 26'!#REF!,MATCH(A94,'Ring 2 11,12, 21 - 26'!#REF!,0)),"0")</f>
        <v>0</v>
      </c>
      <c r="F94" s="21" t="str">
        <f>IFERROR(INDEX('Ring 2 11,12, 21 - 26'!#REF!,MATCH(A94,'Ring 2 11,12, 21 - 26'!#REF!,0)),"0")</f>
        <v>0</v>
      </c>
      <c r="G94" s="21" t="str">
        <f>IFERROR(INDEX('Ring 2 11,12, 21 - 26'!#REF!,MATCH(A94,'Ring 2 11,12, 21 - 26'!#REF!,0)),"0")</f>
        <v>0</v>
      </c>
      <c r="H94" s="21" t="str">
        <f>IFERROR(INDEX('Ring 3 27 - 41'!#REF!,MATCH(A94,'Ring 3 27 - 41'!#REF!,0)),"0")</f>
        <v>0</v>
      </c>
      <c r="I94" s="21" t="str">
        <f>IFERROR(INDEX('Ring 3 27 - 41'!#REF!,MATCH(A94,'Ring 3 27 - 41'!#REF!,0)),"0")</f>
        <v>0</v>
      </c>
      <c r="J94" s="21" t="str">
        <f>IFERROR(INDEX('Ring 3 27 - 41'!#REF!,MATCH(A94,'Ring 3 27 - 41'!#REF!,0)),"0")</f>
        <v>0</v>
      </c>
      <c r="K94" s="18">
        <f t="shared" si="7"/>
        <v>0</v>
      </c>
      <c r="L94" s="1" cm="1">
        <f t="array" ref="L94">SUMPRODUCT((K94&lt;=$K$4:$K$307)/COUNTIF($K$4:$K$307,$K$4:$K$307))</f>
        <v>0.99999999999999634</v>
      </c>
      <c r="M94">
        <f t="shared" si="8"/>
        <v>0</v>
      </c>
      <c r="N94">
        <f t="shared" si="5"/>
        <v>0.99999999999999634</v>
      </c>
      <c r="O94">
        <f t="shared" si="9"/>
        <v>0</v>
      </c>
      <c r="P94">
        <f t="shared" si="6"/>
        <v>0.99999999999999634</v>
      </c>
    </row>
    <row r="95" spans="1:16" ht="17.399999999999999" x14ac:dyDescent="0.3">
      <c r="A95" s="20" t="str">
        <f t="array" ref="A95">LOOKUP(2,1/(COUNTIF($A$1:A94,'Members Data'!$A$3:$A$371)=0),'Members Data'!$A$3:$A$371)</f>
        <v>I133</v>
      </c>
      <c r="B95" s="21" t="str">
        <f>INDEX('Members Data'!$B$3:$B$371,MATCH(A95,'Members Data'!$A$3:$A$371,0))</f>
        <v>Daisy Riley</v>
      </c>
      <c r="C95" s="21">
        <f>INDEX('Members Data'!$C$3:$C$372,MATCH(A95,'Members Data'!$A$3:$A$371,0))</f>
        <v>94</v>
      </c>
      <c r="D95" s="21" t="str">
        <f>INDEX('Members Data'!$D$3:$D$371,MATCH(A95,'Members Data'!$A$3:$A$371,0))</f>
        <v>Reggie</v>
      </c>
      <c r="E95" s="21" t="str">
        <f>IFERROR(INDEX('Ring 2 11,12, 21 - 26'!#REF!,MATCH(A95,'Ring 2 11,12, 21 - 26'!#REF!,0)),"0")</f>
        <v>0</v>
      </c>
      <c r="F95" s="21" t="str">
        <f>IFERROR(INDEX('Ring 2 11,12, 21 - 26'!#REF!,MATCH(A95,'Ring 2 11,12, 21 - 26'!#REF!,0)),"0")</f>
        <v>0</v>
      </c>
      <c r="G95" s="21" t="str">
        <f>IFERROR(INDEX('Ring 2 11,12, 21 - 26'!#REF!,MATCH(A95,'Ring 2 11,12, 21 - 26'!#REF!,0)),"0")</f>
        <v>0</v>
      </c>
      <c r="H95" s="21" t="str">
        <f>IFERROR(INDEX('Ring 3 27 - 41'!#REF!,MATCH(A95,'Ring 3 27 - 41'!#REF!,0)),"0")</f>
        <v>0</v>
      </c>
      <c r="I95" s="21" t="str">
        <f>IFERROR(INDEX('Ring 3 27 - 41'!#REF!,MATCH(A95,'Ring 3 27 - 41'!#REF!,0)),"0")</f>
        <v>0</v>
      </c>
      <c r="J95" s="21" t="str">
        <f>IFERROR(INDEX('Ring 3 27 - 41'!#REF!,MATCH(A95,'Ring 3 27 - 41'!#REF!,0)),"0")</f>
        <v>0</v>
      </c>
      <c r="K95" s="18">
        <f t="shared" si="7"/>
        <v>0</v>
      </c>
      <c r="L95" s="1" cm="1">
        <f t="array" ref="L95">SUMPRODUCT((K95&lt;=$K$4:$K$307)/COUNTIF($K$4:$K$307,$K$4:$K$307))</f>
        <v>0.99999999999999634</v>
      </c>
      <c r="M95">
        <f t="shared" si="8"/>
        <v>0</v>
      </c>
      <c r="N95">
        <f t="shared" si="5"/>
        <v>0.99999999999999634</v>
      </c>
      <c r="O95">
        <f t="shared" si="9"/>
        <v>0</v>
      </c>
      <c r="P95">
        <f t="shared" si="6"/>
        <v>0.99999999999999634</v>
      </c>
    </row>
    <row r="96" spans="1:16" ht="17.399999999999999" x14ac:dyDescent="0.3">
      <c r="A96" s="20" t="str">
        <f t="array" ref="A96">LOOKUP(2,1/(COUNTIF($A$1:A95,'Members Data'!$A$3:$A$371)=0),'Members Data'!$A$3:$A$371)</f>
        <v>J132</v>
      </c>
      <c r="B96" s="21" t="str">
        <f>INDEX('Members Data'!$B$3:$B$371,MATCH(A96,'Members Data'!$A$3:$A$371,0))</f>
        <v>Bella Melling</v>
      </c>
      <c r="C96" s="21">
        <f>INDEX('Members Data'!$C$3:$C$372,MATCH(A96,'Members Data'!$A$3:$A$371,0))</f>
        <v>93</v>
      </c>
      <c r="D96" s="21" t="str">
        <f>INDEX('Members Data'!$D$3:$D$371,MATCH(A96,'Members Data'!$A$3:$A$371,0))</f>
        <v>Telynau Coppelia</v>
      </c>
      <c r="E96" s="21" t="str">
        <f>IFERROR(INDEX('Ring 2 11,12, 21 - 26'!#REF!,MATCH(A96,'Ring 2 11,12, 21 - 26'!#REF!,0)),"0")</f>
        <v>0</v>
      </c>
      <c r="F96" s="21" t="str">
        <f>IFERROR(INDEX('Ring 2 11,12, 21 - 26'!#REF!,MATCH(A96,'Ring 2 11,12, 21 - 26'!#REF!,0)),"0")</f>
        <v>0</v>
      </c>
      <c r="G96" s="21" t="str">
        <f>IFERROR(INDEX('Ring 2 11,12, 21 - 26'!#REF!,MATCH(A96,'Ring 2 11,12, 21 - 26'!#REF!,0)),"0")</f>
        <v>0</v>
      </c>
      <c r="H96" s="21" t="str">
        <f>IFERROR(INDEX('Ring 3 27 - 41'!#REF!,MATCH(A96,'Ring 3 27 - 41'!#REF!,0)),"0")</f>
        <v>0</v>
      </c>
      <c r="I96" s="21" t="str">
        <f>IFERROR(INDEX('Ring 3 27 - 41'!#REF!,MATCH(A96,'Ring 3 27 - 41'!#REF!,0)),"0")</f>
        <v>0</v>
      </c>
      <c r="J96" s="21" t="str">
        <f>IFERROR(INDEX('Ring 3 27 - 41'!#REF!,MATCH(A96,'Ring 3 27 - 41'!#REF!,0)),"0")</f>
        <v>0</v>
      </c>
      <c r="K96" s="18">
        <f t="shared" si="7"/>
        <v>0</v>
      </c>
      <c r="L96" s="1" cm="1">
        <f t="array" ref="L96">SUMPRODUCT((K96&lt;=$K$4:$K$307)/COUNTIF($K$4:$K$307,$K$4:$K$307))</f>
        <v>0.99999999999999634</v>
      </c>
      <c r="M96">
        <f t="shared" si="8"/>
        <v>0</v>
      </c>
      <c r="N96">
        <f t="shared" si="5"/>
        <v>0.99999999999999634</v>
      </c>
      <c r="O96">
        <f t="shared" si="9"/>
        <v>0</v>
      </c>
      <c r="P96">
        <f t="shared" si="6"/>
        <v>0.99999999999999634</v>
      </c>
    </row>
    <row r="97" spans="1:16" ht="17.399999999999999" x14ac:dyDescent="0.3">
      <c r="A97" s="20" t="str">
        <f t="array" ref="A97">LOOKUP(2,1/(COUNTIF($A$1:A96,'Members Data'!$A$3:$A$371)=0),'Members Data'!$A$3:$A$371)</f>
        <v>J204</v>
      </c>
      <c r="B97" s="21" t="str">
        <f>INDEX('Members Data'!$B$3:$B$371,MATCH(A97,'Members Data'!$A$3:$A$371,0))</f>
        <v>Bella Melling</v>
      </c>
      <c r="C97" s="21">
        <f>INDEX('Members Data'!$C$3:$C$372,MATCH(A97,'Members Data'!$A$3:$A$371,0))</f>
        <v>93</v>
      </c>
      <c r="D97" s="21" t="str">
        <f>INDEX('Members Data'!$D$3:$D$371,MATCH(A97,'Members Data'!$A$3:$A$371,0))</f>
        <v>Lolly</v>
      </c>
      <c r="E97" s="21" t="str">
        <f>IFERROR(INDEX('Ring 2 11,12, 21 - 26'!#REF!,MATCH(A97,'Ring 2 11,12, 21 - 26'!#REF!,0)),"0")</f>
        <v>0</v>
      </c>
      <c r="F97" s="21" t="str">
        <f>IFERROR(INDEX('Ring 2 11,12, 21 - 26'!#REF!,MATCH(A97,'Ring 2 11,12, 21 - 26'!#REF!,0)),"0")</f>
        <v>0</v>
      </c>
      <c r="G97" s="21" t="str">
        <f>IFERROR(INDEX('Ring 2 11,12, 21 - 26'!#REF!,MATCH(A97,'Ring 2 11,12, 21 - 26'!#REF!,0)),"0")</f>
        <v>0</v>
      </c>
      <c r="H97" s="21" t="str">
        <f>IFERROR(INDEX('Ring 3 27 - 41'!#REF!,MATCH(A97,'Ring 3 27 - 41'!#REF!,0)),"0")</f>
        <v>0</v>
      </c>
      <c r="I97" s="21" t="str">
        <f>IFERROR(INDEX('Ring 3 27 - 41'!#REF!,MATCH(A97,'Ring 3 27 - 41'!#REF!,0)),"0")</f>
        <v>0</v>
      </c>
      <c r="J97" s="21" t="str">
        <f>IFERROR(INDEX('Ring 3 27 - 41'!#REF!,MATCH(A97,'Ring 3 27 - 41'!#REF!,0)),"0")</f>
        <v>0</v>
      </c>
      <c r="K97" s="18">
        <f t="shared" si="7"/>
        <v>0</v>
      </c>
      <c r="L97" s="1" cm="1">
        <f t="array" ref="L97">SUMPRODUCT((K97&lt;=$K$4:$K$307)/COUNTIF($K$4:$K$307,$K$4:$K$307))</f>
        <v>0.99999999999999634</v>
      </c>
      <c r="M97">
        <f t="shared" si="8"/>
        <v>0</v>
      </c>
      <c r="N97">
        <f t="shared" si="5"/>
        <v>0.99999999999999634</v>
      </c>
      <c r="O97">
        <f t="shared" si="9"/>
        <v>0</v>
      </c>
      <c r="P97">
        <f t="shared" si="6"/>
        <v>0.99999999999999634</v>
      </c>
    </row>
    <row r="98" spans="1:16" ht="17.399999999999999" x14ac:dyDescent="0.3">
      <c r="A98" s="20" t="str">
        <f t="array" ref="A98">LOOKUP(2,1/(COUNTIF($A$1:A97,'Members Data'!$A$3:$A$371)=0),'Members Data'!$A$3:$A$371)</f>
        <v>I131</v>
      </c>
      <c r="B98" s="21" t="str">
        <f>INDEX('Members Data'!$B$3:$B$371,MATCH(A98,'Members Data'!$A$3:$A$371,0))</f>
        <v>Lexi Macdonald</v>
      </c>
      <c r="C98" s="21">
        <f>INDEX('Members Data'!$C$3:$C$372,MATCH(A98,'Members Data'!$A$3:$A$371,0))</f>
        <v>92</v>
      </c>
      <c r="D98" s="21" t="str">
        <f>INDEX('Members Data'!$D$3:$D$371,MATCH(A98,'Members Data'!$A$3:$A$371,0))</f>
        <v>Bello Te Prepares</v>
      </c>
      <c r="E98" s="21" t="str">
        <f>IFERROR(INDEX('Ring 2 11,12, 21 - 26'!#REF!,MATCH(A98,'Ring 2 11,12, 21 - 26'!#REF!,0)),"0")</f>
        <v>0</v>
      </c>
      <c r="F98" s="21" t="str">
        <f>IFERROR(INDEX('Ring 2 11,12, 21 - 26'!#REF!,MATCH(A98,'Ring 2 11,12, 21 - 26'!#REF!,0)),"0")</f>
        <v>0</v>
      </c>
      <c r="G98" s="21" t="str">
        <f>IFERROR(INDEX('Ring 2 11,12, 21 - 26'!#REF!,MATCH(A98,'Ring 2 11,12, 21 - 26'!#REF!,0)),"0")</f>
        <v>0</v>
      </c>
      <c r="H98" s="21" t="str">
        <f>IFERROR(INDEX('Ring 3 27 - 41'!#REF!,MATCH(A98,'Ring 3 27 - 41'!#REF!,0)),"0")</f>
        <v>0</v>
      </c>
      <c r="I98" s="21" t="str">
        <f>IFERROR(INDEX('Ring 3 27 - 41'!#REF!,MATCH(A98,'Ring 3 27 - 41'!#REF!,0)),"0")</f>
        <v>0</v>
      </c>
      <c r="J98" s="21" t="str">
        <f>IFERROR(INDEX('Ring 3 27 - 41'!#REF!,MATCH(A98,'Ring 3 27 - 41'!#REF!,0)),"0")</f>
        <v>0</v>
      </c>
      <c r="K98" s="18">
        <f t="shared" si="7"/>
        <v>0</v>
      </c>
      <c r="L98" s="1" cm="1">
        <f t="array" ref="L98">SUMPRODUCT((K98&lt;=$K$4:$K$307)/COUNTIF($K$4:$K$307,$K$4:$K$307))</f>
        <v>0.99999999999999634</v>
      </c>
      <c r="M98">
        <f t="shared" si="8"/>
        <v>0</v>
      </c>
      <c r="N98">
        <f t="shared" si="5"/>
        <v>0.99999999999999634</v>
      </c>
      <c r="O98">
        <f t="shared" si="9"/>
        <v>0</v>
      </c>
      <c r="P98">
        <f t="shared" si="6"/>
        <v>0.99999999999999634</v>
      </c>
    </row>
    <row r="99" spans="1:16" ht="17.399999999999999" x14ac:dyDescent="0.3">
      <c r="A99" s="20" t="str">
        <f t="array" ref="A99">LOOKUP(2,1/(COUNTIF($A$1:A98,'Members Data'!$A$3:$A$371)=0),'Members Data'!$A$3:$A$371)</f>
        <v>S130</v>
      </c>
      <c r="B99" s="21" t="str">
        <f>INDEX('Members Data'!$B$3:$B$371,MATCH(A99,'Members Data'!$A$3:$A$371,0))</f>
        <v>Stephanie Johnson</v>
      </c>
      <c r="C99" s="21">
        <f>INDEX('Members Data'!$C$3:$C$372,MATCH(A99,'Members Data'!$A$3:$A$371,0))</f>
        <v>91</v>
      </c>
      <c r="D99" s="21" t="str">
        <f>INDEX('Members Data'!$D$3:$D$371,MATCH(A99,'Members Data'!$A$3:$A$371,0))</f>
        <v>Azalea Black Sambuca</v>
      </c>
      <c r="E99" s="21" t="str">
        <f>IFERROR(INDEX('Ring 2 11,12, 21 - 26'!#REF!,MATCH(A99,'Ring 2 11,12, 21 - 26'!#REF!,0)),"0")</f>
        <v>0</v>
      </c>
      <c r="F99" s="21" t="str">
        <f>IFERROR(INDEX('Ring 2 11,12, 21 - 26'!#REF!,MATCH(A99,'Ring 2 11,12, 21 - 26'!#REF!,0)),"0")</f>
        <v>0</v>
      </c>
      <c r="G99" s="21" t="str">
        <f>IFERROR(INDEX('Ring 2 11,12, 21 - 26'!#REF!,MATCH(A99,'Ring 2 11,12, 21 - 26'!#REF!,0)),"0")</f>
        <v>0</v>
      </c>
      <c r="H99" s="21" t="str">
        <f>IFERROR(INDEX('Ring 3 27 - 41'!#REF!,MATCH(A99,'Ring 3 27 - 41'!#REF!,0)),"0")</f>
        <v>0</v>
      </c>
      <c r="I99" s="21" t="str">
        <f>IFERROR(INDEX('Ring 3 27 - 41'!#REF!,MATCH(A99,'Ring 3 27 - 41'!#REF!,0)),"0")</f>
        <v>0</v>
      </c>
      <c r="J99" s="21" t="str">
        <f>IFERROR(INDEX('Ring 3 27 - 41'!#REF!,MATCH(A99,'Ring 3 27 - 41'!#REF!,0)),"0")</f>
        <v>0</v>
      </c>
      <c r="K99" s="18">
        <f t="shared" si="7"/>
        <v>0</v>
      </c>
      <c r="L99" s="1" cm="1">
        <f t="array" ref="L99">SUMPRODUCT((K99&lt;=$K$4:$K$307)/COUNTIF($K$4:$K$307,$K$4:$K$307))</f>
        <v>0.99999999999999634</v>
      </c>
      <c r="M99">
        <f t="shared" si="8"/>
        <v>0</v>
      </c>
      <c r="N99">
        <f t="shared" si="5"/>
        <v>0.99999999999999634</v>
      </c>
      <c r="O99">
        <f t="shared" si="9"/>
        <v>0</v>
      </c>
      <c r="P99">
        <f t="shared" si="6"/>
        <v>0.99999999999999634</v>
      </c>
    </row>
    <row r="100" spans="1:16" ht="17.399999999999999" x14ac:dyDescent="0.3">
      <c r="A100" s="20" t="str">
        <f t="array" ref="A100">LOOKUP(2,1/(COUNTIF($A$1:A99,'Members Data'!$A$3:$A$371)=0),'Members Data'!$A$3:$A$371)</f>
        <v>S128</v>
      </c>
      <c r="B100" s="21" t="str">
        <f>INDEX('Members Data'!$B$3:$B$371,MATCH(A100,'Members Data'!$A$3:$A$371,0))</f>
        <v>Jessica Banks</v>
      </c>
      <c r="C100" s="21">
        <f>INDEX('Members Data'!$C$3:$C$372,MATCH(A100,'Members Data'!$A$3:$A$371,0))</f>
        <v>90</v>
      </c>
      <c r="D100" s="21" t="str">
        <f>INDEX('Members Data'!$D$3:$D$371,MATCH(A100,'Members Data'!$A$3:$A$371,0))</f>
        <v>Horronia B</v>
      </c>
      <c r="E100" s="21" t="str">
        <f>IFERROR(INDEX('Ring 2 11,12, 21 - 26'!#REF!,MATCH(A100,'Ring 2 11,12, 21 - 26'!#REF!,0)),"0")</f>
        <v>0</v>
      </c>
      <c r="F100" s="21" t="str">
        <f>IFERROR(INDEX('Ring 2 11,12, 21 - 26'!#REF!,MATCH(A100,'Ring 2 11,12, 21 - 26'!#REF!,0)),"0")</f>
        <v>0</v>
      </c>
      <c r="G100" s="21" t="str">
        <f>IFERROR(INDEX('Ring 2 11,12, 21 - 26'!#REF!,MATCH(A100,'Ring 2 11,12, 21 - 26'!#REF!,0)),"0")</f>
        <v>0</v>
      </c>
      <c r="H100" s="21" t="str">
        <f>IFERROR(INDEX('Ring 3 27 - 41'!#REF!,MATCH(A100,'Ring 3 27 - 41'!#REF!,0)),"0")</f>
        <v>0</v>
      </c>
      <c r="I100" s="21" t="str">
        <f>IFERROR(INDEX('Ring 3 27 - 41'!#REF!,MATCH(A100,'Ring 3 27 - 41'!#REF!,0)),"0")</f>
        <v>0</v>
      </c>
      <c r="J100" s="21" t="str">
        <f>IFERROR(INDEX('Ring 3 27 - 41'!#REF!,MATCH(A100,'Ring 3 27 - 41'!#REF!,0)),"0")</f>
        <v>0</v>
      </c>
      <c r="K100" s="18">
        <f t="shared" si="7"/>
        <v>0</v>
      </c>
      <c r="L100" s="1" cm="1">
        <f t="array" ref="L100">SUMPRODUCT((K100&lt;=$K$4:$K$307)/COUNTIF($K$4:$K$307,$K$4:$K$307))</f>
        <v>0.99999999999999634</v>
      </c>
      <c r="M100">
        <f t="shared" si="8"/>
        <v>0</v>
      </c>
      <c r="N100">
        <f t="shared" si="5"/>
        <v>0.99999999999999634</v>
      </c>
      <c r="O100">
        <f t="shared" si="9"/>
        <v>0</v>
      </c>
      <c r="P100">
        <f t="shared" si="6"/>
        <v>0.99999999999999634</v>
      </c>
    </row>
    <row r="101" spans="1:16" ht="17.399999999999999" x14ac:dyDescent="0.3">
      <c r="A101" s="20" t="str">
        <f t="array" ref="A101">LOOKUP(2,1/(COUNTIF($A$1:A100,'Members Data'!$A$3:$A$371)=0),'Members Data'!$A$3:$A$371)</f>
        <v>S127</v>
      </c>
      <c r="B101" s="21" t="str">
        <f>INDEX('Members Data'!$B$3:$B$371,MATCH(A101,'Members Data'!$A$3:$A$371,0))</f>
        <v>Jessica Banks</v>
      </c>
      <c r="C101" s="21">
        <f>INDEX('Members Data'!$C$3:$C$372,MATCH(A101,'Members Data'!$A$3:$A$371,0))</f>
        <v>90</v>
      </c>
      <c r="D101" s="21" t="str">
        <f>INDEX('Members Data'!$D$3:$D$371,MATCH(A101,'Members Data'!$A$3:$A$371,0))</f>
        <v xml:space="preserve">Mise Moydrum Mirah </v>
      </c>
      <c r="E101" s="21" t="str">
        <f>IFERROR(INDEX('Ring 2 11,12, 21 - 26'!#REF!,MATCH(A101,'Ring 2 11,12, 21 - 26'!#REF!,0)),"0")</f>
        <v>0</v>
      </c>
      <c r="F101" s="21" t="str">
        <f>IFERROR(INDEX('Ring 2 11,12, 21 - 26'!#REF!,MATCH(A101,'Ring 2 11,12, 21 - 26'!#REF!,0)),"0")</f>
        <v>0</v>
      </c>
      <c r="G101" s="21" t="str">
        <f>IFERROR(INDEX('Ring 2 11,12, 21 - 26'!#REF!,MATCH(A101,'Ring 2 11,12, 21 - 26'!#REF!,0)),"0")</f>
        <v>0</v>
      </c>
      <c r="H101" s="21" t="str">
        <f>IFERROR(INDEX('Ring 3 27 - 41'!#REF!,MATCH(A101,'Ring 3 27 - 41'!#REF!,0)),"0")</f>
        <v>0</v>
      </c>
      <c r="I101" s="21" t="str">
        <f>IFERROR(INDEX('Ring 3 27 - 41'!#REF!,MATCH(A101,'Ring 3 27 - 41'!#REF!,0)),"0")</f>
        <v>0</v>
      </c>
      <c r="J101" s="21" t="str">
        <f>IFERROR(INDEX('Ring 3 27 - 41'!#REF!,MATCH(A101,'Ring 3 27 - 41'!#REF!,0)),"0")</f>
        <v>0</v>
      </c>
      <c r="K101" s="18">
        <f t="shared" si="7"/>
        <v>0</v>
      </c>
      <c r="L101" s="1" cm="1">
        <f t="array" ref="L101">SUMPRODUCT((K101&lt;=$K$4:$K$307)/COUNTIF($K$4:$K$307,$K$4:$K$307))</f>
        <v>0.99999999999999634</v>
      </c>
      <c r="M101">
        <f t="shared" si="8"/>
        <v>0</v>
      </c>
      <c r="N101">
        <f t="shared" si="5"/>
        <v>0.99999999999999634</v>
      </c>
      <c r="O101">
        <f t="shared" si="9"/>
        <v>0</v>
      </c>
      <c r="P101">
        <f t="shared" si="6"/>
        <v>0.99999999999999634</v>
      </c>
    </row>
    <row r="102" spans="1:16" ht="17.399999999999999" x14ac:dyDescent="0.3">
      <c r="A102" s="20" t="str">
        <f t="array" ref="A102">LOOKUP(2,1/(COUNTIF($A$1:A101,'Members Data'!$A$3:$A$371)=0),'Members Data'!$A$3:$A$371)</f>
        <v>J126</v>
      </c>
      <c r="B102" s="21" t="str">
        <f>INDEX('Members Data'!$B$3:$B$371,MATCH(A102,'Members Data'!$A$3:$A$371,0))</f>
        <v xml:space="preserve">Erin Farrow </v>
      </c>
      <c r="C102" s="21">
        <f>INDEX('Members Data'!$C$3:$C$372,MATCH(A102,'Members Data'!$A$3:$A$371,0))</f>
        <v>89</v>
      </c>
      <c r="D102" s="21" t="str">
        <f>INDEX('Members Data'!$D$3:$D$371,MATCH(A102,'Members Data'!$A$3:$A$371,0))</f>
        <v>Gwrthafarn Moira</v>
      </c>
      <c r="E102" s="21" t="str">
        <f>IFERROR(INDEX('Ring 2 11,12, 21 - 26'!#REF!,MATCH(A102,'Ring 2 11,12, 21 - 26'!#REF!,0)),"0")</f>
        <v>0</v>
      </c>
      <c r="F102" s="21" t="str">
        <f>IFERROR(INDEX('Ring 2 11,12, 21 - 26'!#REF!,MATCH(A102,'Ring 2 11,12, 21 - 26'!#REF!,0)),"0")</f>
        <v>0</v>
      </c>
      <c r="G102" s="21" t="str">
        <f>IFERROR(INDEX('Ring 2 11,12, 21 - 26'!#REF!,MATCH(A102,'Ring 2 11,12, 21 - 26'!#REF!,0)),"0")</f>
        <v>0</v>
      </c>
      <c r="H102" s="21" t="str">
        <f>IFERROR(INDEX('Ring 3 27 - 41'!#REF!,MATCH(A102,'Ring 3 27 - 41'!#REF!,0)),"0")</f>
        <v>0</v>
      </c>
      <c r="I102" s="21" t="str">
        <f>IFERROR(INDEX('Ring 3 27 - 41'!#REF!,MATCH(A102,'Ring 3 27 - 41'!#REF!,0)),"0")</f>
        <v>0</v>
      </c>
      <c r="J102" s="21" t="str">
        <f>IFERROR(INDEX('Ring 3 27 - 41'!#REF!,MATCH(A102,'Ring 3 27 - 41'!#REF!,0)),"0")</f>
        <v>0</v>
      </c>
      <c r="K102" s="18">
        <f t="shared" si="7"/>
        <v>0</v>
      </c>
      <c r="L102" s="1" cm="1">
        <f t="array" ref="L102">SUMPRODUCT((K102&lt;=$K$4:$K$307)/COUNTIF($K$4:$K$307,$K$4:$K$307))</f>
        <v>0.99999999999999634</v>
      </c>
      <c r="M102">
        <f t="shared" si="8"/>
        <v>0</v>
      </c>
      <c r="N102">
        <f t="shared" si="5"/>
        <v>0.99999999999999634</v>
      </c>
      <c r="O102">
        <f t="shared" si="9"/>
        <v>0</v>
      </c>
      <c r="P102">
        <f t="shared" si="6"/>
        <v>0.99999999999999634</v>
      </c>
    </row>
    <row r="103" spans="1:16" ht="17.399999999999999" x14ac:dyDescent="0.3">
      <c r="A103" s="20" t="str">
        <f t="array" ref="A103">LOOKUP(2,1/(COUNTIF($A$1:A102,'Members Data'!$A$3:$A$371)=0),'Members Data'!$A$3:$A$371)</f>
        <v>J125</v>
      </c>
      <c r="B103" s="21" t="str">
        <f>INDEX('Members Data'!$B$3:$B$371,MATCH(A103,'Members Data'!$A$3:$A$371,0))</f>
        <v>Rosie Shield</v>
      </c>
      <c r="C103" s="21">
        <f>INDEX('Members Data'!$C$3:$C$372,MATCH(A103,'Members Data'!$A$3:$A$371,0))</f>
        <v>88</v>
      </c>
      <c r="D103" s="21" t="str">
        <f>INDEX('Members Data'!$D$3:$D$371,MATCH(A103,'Members Data'!$A$3:$A$371,0))</f>
        <v>Highbrook Phantom Fire</v>
      </c>
      <c r="E103" s="21" t="str">
        <f>IFERROR(INDEX('Ring 2 11,12, 21 - 26'!#REF!,MATCH(A103,'Ring 2 11,12, 21 - 26'!#REF!,0)),"0")</f>
        <v>0</v>
      </c>
      <c r="F103" s="21" t="str">
        <f>IFERROR(INDEX('Ring 2 11,12, 21 - 26'!#REF!,MATCH(A103,'Ring 2 11,12, 21 - 26'!#REF!,0)),"0")</f>
        <v>0</v>
      </c>
      <c r="G103" s="21" t="str">
        <f>IFERROR(INDEX('Ring 2 11,12, 21 - 26'!#REF!,MATCH(A103,'Ring 2 11,12, 21 - 26'!#REF!,0)),"0")</f>
        <v>0</v>
      </c>
      <c r="H103" s="21" t="str">
        <f>IFERROR(INDEX('Ring 3 27 - 41'!#REF!,MATCH(A103,'Ring 3 27 - 41'!#REF!,0)),"0")</f>
        <v>0</v>
      </c>
      <c r="I103" s="21" t="str">
        <f>IFERROR(INDEX('Ring 3 27 - 41'!#REF!,MATCH(A103,'Ring 3 27 - 41'!#REF!,0)),"0")</f>
        <v>0</v>
      </c>
      <c r="J103" s="21" t="str">
        <f>IFERROR(INDEX('Ring 3 27 - 41'!#REF!,MATCH(A103,'Ring 3 27 - 41'!#REF!,0)),"0")</f>
        <v>0</v>
      </c>
      <c r="K103" s="18">
        <f t="shared" si="7"/>
        <v>0</v>
      </c>
      <c r="L103" s="1" cm="1">
        <f t="array" ref="L103">SUMPRODUCT((K103&lt;=$K$4:$K$307)/COUNTIF($K$4:$K$307,$K$4:$K$307))</f>
        <v>0.99999999999999634</v>
      </c>
      <c r="M103">
        <f t="shared" si="8"/>
        <v>0</v>
      </c>
      <c r="N103">
        <f t="shared" si="5"/>
        <v>0.99999999999999634</v>
      </c>
      <c r="O103">
        <f t="shared" si="9"/>
        <v>0</v>
      </c>
      <c r="P103">
        <f t="shared" si="6"/>
        <v>0.99999999999999634</v>
      </c>
    </row>
    <row r="104" spans="1:16" ht="17.399999999999999" x14ac:dyDescent="0.3">
      <c r="A104" s="20" t="str">
        <f t="array" ref="A104">LOOKUP(2,1/(COUNTIF($A$1:A103,'Members Data'!$A$3:$A$371)=0),'Members Data'!$A$3:$A$371)</f>
        <v>J124</v>
      </c>
      <c r="B104" s="21" t="str">
        <f>INDEX('Members Data'!$B$3:$B$371,MATCH(A104,'Members Data'!$A$3:$A$371,0))</f>
        <v>Rosie Shield</v>
      </c>
      <c r="C104" s="21">
        <f>INDEX('Members Data'!$C$3:$C$372,MATCH(A104,'Members Data'!$A$3:$A$371,0))</f>
        <v>88</v>
      </c>
      <c r="D104" s="21" t="str">
        <f>INDEX('Members Data'!$D$3:$D$371,MATCH(A104,'Members Data'!$A$3:$A$371,0))</f>
        <v>Turnfar Titanium Blue</v>
      </c>
      <c r="E104" s="21" t="str">
        <f>IFERROR(INDEX('Ring 2 11,12, 21 - 26'!#REF!,MATCH(A104,'Ring 2 11,12, 21 - 26'!#REF!,0)),"0")</f>
        <v>0</v>
      </c>
      <c r="F104" s="21" t="str">
        <f>IFERROR(INDEX('Ring 2 11,12, 21 - 26'!#REF!,MATCH(A104,'Ring 2 11,12, 21 - 26'!#REF!,0)),"0")</f>
        <v>0</v>
      </c>
      <c r="G104" s="21" t="str">
        <f>IFERROR(INDEX('Ring 2 11,12, 21 - 26'!#REF!,MATCH(A104,'Ring 2 11,12, 21 - 26'!#REF!,0)),"0")</f>
        <v>0</v>
      </c>
      <c r="H104" s="21" t="str">
        <f>IFERROR(INDEX('Ring 3 27 - 41'!#REF!,MATCH(A104,'Ring 3 27 - 41'!#REF!,0)),"0")</f>
        <v>0</v>
      </c>
      <c r="I104" s="21" t="str">
        <f>IFERROR(INDEX('Ring 3 27 - 41'!#REF!,MATCH(A104,'Ring 3 27 - 41'!#REF!,0)),"0")</f>
        <v>0</v>
      </c>
      <c r="J104" s="21" t="str">
        <f>IFERROR(INDEX('Ring 3 27 - 41'!#REF!,MATCH(A104,'Ring 3 27 - 41'!#REF!,0)),"0")</f>
        <v>0</v>
      </c>
      <c r="K104" s="18">
        <f t="shared" si="7"/>
        <v>0</v>
      </c>
      <c r="L104" s="1" cm="1">
        <f t="array" ref="L104">SUMPRODUCT((K104&lt;=$K$4:$K$307)/COUNTIF($K$4:$K$307,$K$4:$K$307))</f>
        <v>0.99999999999999634</v>
      </c>
      <c r="M104">
        <f t="shared" si="8"/>
        <v>0</v>
      </c>
      <c r="N104">
        <f t="shared" si="5"/>
        <v>0.99999999999999634</v>
      </c>
      <c r="O104">
        <f t="shared" si="9"/>
        <v>0</v>
      </c>
      <c r="P104">
        <f t="shared" si="6"/>
        <v>0.99999999999999634</v>
      </c>
    </row>
    <row r="105" spans="1:16" ht="17.399999999999999" x14ac:dyDescent="0.3">
      <c r="A105" s="20" t="str">
        <f t="array" ref="A105">LOOKUP(2,1/(COUNTIF($A$1:A104,'Members Data'!$A$3:$A$371)=0),'Members Data'!$A$3:$A$371)</f>
        <v>J123</v>
      </c>
      <c r="B105" s="21" t="str">
        <f>INDEX('Members Data'!$B$3:$B$371,MATCH(A105,'Members Data'!$A$3:$A$371,0))</f>
        <v>Jessica Stancliffe</v>
      </c>
      <c r="C105" s="21">
        <f>INDEX('Members Data'!$C$3:$C$372,MATCH(A105,'Members Data'!$A$3:$A$371,0))</f>
        <v>87</v>
      </c>
      <c r="D105" s="21" t="str">
        <f>INDEX('Members Data'!$D$3:$D$371,MATCH(A105,'Members Data'!$A$3:$A$371,0))</f>
        <v>Cadlanvalley Golden Boy</v>
      </c>
      <c r="E105" s="21" t="str">
        <f>IFERROR(INDEX('Ring 2 11,12, 21 - 26'!#REF!,MATCH(A105,'Ring 2 11,12, 21 - 26'!#REF!,0)),"0")</f>
        <v>0</v>
      </c>
      <c r="F105" s="21" t="str">
        <f>IFERROR(INDEX('Ring 2 11,12, 21 - 26'!#REF!,MATCH(A105,'Ring 2 11,12, 21 - 26'!#REF!,0)),"0")</f>
        <v>0</v>
      </c>
      <c r="G105" s="21" t="str">
        <f>IFERROR(INDEX('Ring 2 11,12, 21 - 26'!#REF!,MATCH(A105,'Ring 2 11,12, 21 - 26'!#REF!,0)),"0")</f>
        <v>0</v>
      </c>
      <c r="H105" s="21" t="str">
        <f>IFERROR(INDEX('Ring 3 27 - 41'!#REF!,MATCH(A105,'Ring 3 27 - 41'!#REF!,0)),"0")</f>
        <v>0</v>
      </c>
      <c r="I105" s="21" t="str">
        <f>IFERROR(INDEX('Ring 3 27 - 41'!#REF!,MATCH(A105,'Ring 3 27 - 41'!#REF!,0)),"0")</f>
        <v>0</v>
      </c>
      <c r="J105" s="21" t="str">
        <f>IFERROR(INDEX('Ring 3 27 - 41'!#REF!,MATCH(A105,'Ring 3 27 - 41'!#REF!,0)),"0")</f>
        <v>0</v>
      </c>
      <c r="K105" s="18">
        <f t="shared" si="7"/>
        <v>0</v>
      </c>
      <c r="L105" s="1" cm="1">
        <f t="array" ref="L105">SUMPRODUCT((K105&lt;=$K$4:$K$307)/COUNTIF($K$4:$K$307,$K$4:$K$307))</f>
        <v>0.99999999999999634</v>
      </c>
      <c r="M105">
        <f t="shared" si="8"/>
        <v>0</v>
      </c>
      <c r="N105">
        <f t="shared" si="5"/>
        <v>0.99999999999999634</v>
      </c>
      <c r="O105">
        <f t="shared" si="9"/>
        <v>0</v>
      </c>
      <c r="P105">
        <f t="shared" si="6"/>
        <v>0.99999999999999634</v>
      </c>
    </row>
    <row r="106" spans="1:16" ht="17.399999999999999" x14ac:dyDescent="0.3">
      <c r="A106" s="20" t="str">
        <f t="array" ref="A106">LOOKUP(2,1/(COUNTIF($A$1:A105,'Members Data'!$A$3:$A$371)=0),'Members Data'!$A$3:$A$371)</f>
        <v>J122</v>
      </c>
      <c r="B106" s="21" t="str">
        <f>INDEX('Members Data'!$B$3:$B$371,MATCH(A106,'Members Data'!$A$3:$A$371,0))</f>
        <v>Ella-Mae Stancliffe</v>
      </c>
      <c r="C106" s="21">
        <f>INDEX('Members Data'!$C$3:$C$372,MATCH(A106,'Members Data'!$A$3:$A$371,0))</f>
        <v>86</v>
      </c>
      <c r="D106" s="21" t="str">
        <f>INDEX('Members Data'!$D$3:$D$371,MATCH(A106,'Members Data'!$A$3:$A$371,0))</f>
        <v>Castellceri Lyn</v>
      </c>
      <c r="E106" s="21" t="str">
        <f>IFERROR(INDEX('Ring 2 11,12, 21 - 26'!#REF!,MATCH(A106,'Ring 2 11,12, 21 - 26'!#REF!,0)),"0")</f>
        <v>0</v>
      </c>
      <c r="F106" s="21" t="str">
        <f>IFERROR(INDEX('Ring 2 11,12, 21 - 26'!#REF!,MATCH(A106,'Ring 2 11,12, 21 - 26'!#REF!,0)),"0")</f>
        <v>0</v>
      </c>
      <c r="G106" s="21" t="str">
        <f>IFERROR(INDEX('Ring 2 11,12, 21 - 26'!#REF!,MATCH(A106,'Ring 2 11,12, 21 - 26'!#REF!,0)),"0")</f>
        <v>0</v>
      </c>
      <c r="H106" s="21" t="str">
        <f>IFERROR(INDEX('Ring 3 27 - 41'!#REF!,MATCH(A106,'Ring 3 27 - 41'!#REF!,0)),"0")</f>
        <v>0</v>
      </c>
      <c r="I106" s="21" t="str">
        <f>IFERROR(INDEX('Ring 3 27 - 41'!#REF!,MATCH(A106,'Ring 3 27 - 41'!#REF!,0)),"0")</f>
        <v>0</v>
      </c>
      <c r="J106" s="21" t="str">
        <f>IFERROR(INDEX('Ring 3 27 - 41'!#REF!,MATCH(A106,'Ring 3 27 - 41'!#REF!,0)),"0")</f>
        <v>0</v>
      </c>
      <c r="K106" s="18">
        <f t="shared" si="7"/>
        <v>0</v>
      </c>
      <c r="L106" s="1" cm="1">
        <f t="array" ref="L106">SUMPRODUCT((K106&lt;=$K$4:$K$307)/COUNTIF($K$4:$K$307,$K$4:$K$307))</f>
        <v>0.99999999999999634</v>
      </c>
      <c r="M106">
        <f t="shared" si="8"/>
        <v>0</v>
      </c>
      <c r="N106">
        <f t="shared" si="5"/>
        <v>0.99999999999999634</v>
      </c>
      <c r="O106">
        <f t="shared" si="9"/>
        <v>0</v>
      </c>
      <c r="P106">
        <f t="shared" si="6"/>
        <v>0.99999999999999634</v>
      </c>
    </row>
    <row r="107" spans="1:16" ht="17.399999999999999" x14ac:dyDescent="0.3">
      <c r="A107" s="20" t="str">
        <f t="array" ref="A107">LOOKUP(2,1/(COUNTIF($A$1:A106,'Members Data'!$A$3:$A$371)=0),'Members Data'!$A$3:$A$371)</f>
        <v>J179</v>
      </c>
      <c r="B107" s="21" t="str">
        <f>INDEX('Members Data'!$B$3:$B$371,MATCH(A107,'Members Data'!$A$3:$A$371,0))</f>
        <v>Millie Cure</v>
      </c>
      <c r="C107" s="21">
        <f>INDEX('Members Data'!$C$3:$C$372,MATCH(A107,'Members Data'!$A$3:$A$371,0))</f>
        <v>85</v>
      </c>
      <c r="D107" s="21" t="str">
        <f>INDEX('Members Data'!$D$3:$D$371,MATCH(A107,'Members Data'!$A$3:$A$371,0))</f>
        <v>Dunaskin Tipple</v>
      </c>
      <c r="E107" s="21" t="str">
        <f>IFERROR(INDEX('Ring 2 11,12, 21 - 26'!#REF!,MATCH(A107,'Ring 2 11,12, 21 - 26'!#REF!,0)),"0")</f>
        <v>0</v>
      </c>
      <c r="F107" s="21" t="str">
        <f>IFERROR(INDEX('Ring 2 11,12, 21 - 26'!#REF!,MATCH(A107,'Ring 2 11,12, 21 - 26'!#REF!,0)),"0")</f>
        <v>0</v>
      </c>
      <c r="G107" s="21" t="str">
        <f>IFERROR(INDEX('Ring 2 11,12, 21 - 26'!#REF!,MATCH(A107,'Ring 2 11,12, 21 - 26'!#REF!,0)),"0")</f>
        <v>0</v>
      </c>
      <c r="H107" s="21" t="str">
        <f>IFERROR(INDEX('Ring 3 27 - 41'!#REF!,MATCH(A107,'Ring 3 27 - 41'!#REF!,0)),"0")</f>
        <v>0</v>
      </c>
      <c r="I107" s="21" t="str">
        <f>IFERROR(INDEX('Ring 3 27 - 41'!#REF!,MATCH(A107,'Ring 3 27 - 41'!#REF!,0)),"0")</f>
        <v>0</v>
      </c>
      <c r="J107" s="21" t="str">
        <f>IFERROR(INDEX('Ring 3 27 - 41'!#REF!,MATCH(A107,'Ring 3 27 - 41'!#REF!,0)),"0")</f>
        <v>0</v>
      </c>
      <c r="K107" s="18">
        <f t="shared" si="7"/>
        <v>0</v>
      </c>
      <c r="L107" s="1" cm="1">
        <f t="array" ref="L107">SUMPRODUCT((K107&lt;=$K$4:$K$307)/COUNTIF($K$4:$K$307,$K$4:$K$307))</f>
        <v>0.99999999999999634</v>
      </c>
      <c r="M107">
        <f t="shared" si="8"/>
        <v>0</v>
      </c>
      <c r="N107">
        <f t="shared" si="5"/>
        <v>0.99999999999999634</v>
      </c>
      <c r="O107">
        <f t="shared" si="9"/>
        <v>0</v>
      </c>
      <c r="P107">
        <f t="shared" si="6"/>
        <v>0.99999999999999634</v>
      </c>
    </row>
    <row r="108" spans="1:16" ht="17.399999999999999" x14ac:dyDescent="0.3">
      <c r="A108" s="20" t="str">
        <f t="array" ref="A108">LOOKUP(2,1/(COUNTIF($A$1:A107,'Members Data'!$A$3:$A$371)=0),'Members Data'!$A$3:$A$371)</f>
        <v>J121</v>
      </c>
      <c r="B108" s="21" t="str">
        <f>INDEX('Members Data'!$B$3:$B$371,MATCH(A108,'Members Data'!$A$3:$A$371,0))</f>
        <v>Millie Cure</v>
      </c>
      <c r="C108" s="21">
        <f>INDEX('Members Data'!$C$3:$C$372,MATCH(A108,'Members Data'!$A$3:$A$371,0))</f>
        <v>85</v>
      </c>
      <c r="D108" s="21" t="str">
        <f>INDEX('Members Data'!$D$3:$D$371,MATCH(A108,'Members Data'!$A$3:$A$371,0))</f>
        <v>Birchmoor Drover</v>
      </c>
      <c r="E108" s="21" t="str">
        <f>IFERROR(INDEX('Ring 2 11,12, 21 - 26'!#REF!,MATCH(A108,'Ring 2 11,12, 21 - 26'!#REF!,0)),"0")</f>
        <v>0</v>
      </c>
      <c r="F108" s="21" t="str">
        <f>IFERROR(INDEX('Ring 2 11,12, 21 - 26'!#REF!,MATCH(A108,'Ring 2 11,12, 21 - 26'!#REF!,0)),"0")</f>
        <v>0</v>
      </c>
      <c r="G108" s="21" t="str">
        <f>IFERROR(INDEX('Ring 2 11,12, 21 - 26'!#REF!,MATCH(A108,'Ring 2 11,12, 21 - 26'!#REF!,0)),"0")</f>
        <v>0</v>
      </c>
      <c r="H108" s="21" t="str">
        <f>IFERROR(INDEX('Ring 3 27 - 41'!#REF!,MATCH(A108,'Ring 3 27 - 41'!#REF!,0)),"0")</f>
        <v>0</v>
      </c>
      <c r="I108" s="21" t="str">
        <f>IFERROR(INDEX('Ring 3 27 - 41'!#REF!,MATCH(A108,'Ring 3 27 - 41'!#REF!,0)),"0")</f>
        <v>0</v>
      </c>
      <c r="J108" s="21" t="str">
        <f>IFERROR(INDEX('Ring 3 27 - 41'!#REF!,MATCH(A108,'Ring 3 27 - 41'!#REF!,0)),"0")</f>
        <v>0</v>
      </c>
      <c r="K108" s="18">
        <f t="shared" si="7"/>
        <v>0</v>
      </c>
      <c r="L108" s="1" cm="1">
        <f t="array" ref="L108">SUMPRODUCT((K108&lt;=$K$4:$K$307)/COUNTIF($K$4:$K$307,$K$4:$K$307))</f>
        <v>0.99999999999999634</v>
      </c>
      <c r="M108">
        <f t="shared" si="8"/>
        <v>0</v>
      </c>
      <c r="N108">
        <f t="shared" si="5"/>
        <v>0.99999999999999634</v>
      </c>
      <c r="O108">
        <f t="shared" si="9"/>
        <v>0</v>
      </c>
      <c r="P108">
        <f t="shared" si="6"/>
        <v>0.99999999999999634</v>
      </c>
    </row>
    <row r="109" spans="1:16" ht="17.399999999999999" x14ac:dyDescent="0.3">
      <c r="A109" s="20" t="str">
        <f t="array" ref="A109">LOOKUP(2,1/(COUNTIF($A$1:A108,'Members Data'!$A$3:$A$371)=0),'Members Data'!$A$3:$A$371)</f>
        <v>J120</v>
      </c>
      <c r="B109" s="21" t="str">
        <f>INDEX('Members Data'!$B$3:$B$371,MATCH(A109,'Members Data'!$A$3:$A$371,0))</f>
        <v>Annie Naylor</v>
      </c>
      <c r="C109" s="21">
        <f>INDEX('Members Data'!$C$3:$C$372,MATCH(A109,'Members Data'!$A$3:$A$371,0))</f>
        <v>84</v>
      </c>
      <c r="D109" s="21" t="str">
        <f>INDEX('Members Data'!$D$3:$D$371,MATCH(A109,'Members Data'!$A$3:$A$371,0))</f>
        <v>Withyumead Pernod</v>
      </c>
      <c r="E109" s="21" t="str">
        <f>IFERROR(INDEX('Ring 2 11,12, 21 - 26'!#REF!,MATCH(A109,'Ring 2 11,12, 21 - 26'!#REF!,0)),"0")</f>
        <v>0</v>
      </c>
      <c r="F109" s="21" t="str">
        <f>IFERROR(INDEX('Ring 2 11,12, 21 - 26'!#REF!,MATCH(A109,'Ring 2 11,12, 21 - 26'!#REF!,0)),"0")</f>
        <v>0</v>
      </c>
      <c r="G109" s="21" t="str">
        <f>IFERROR(INDEX('Ring 2 11,12, 21 - 26'!#REF!,MATCH(A109,'Ring 2 11,12, 21 - 26'!#REF!,0)),"0")</f>
        <v>0</v>
      </c>
      <c r="H109" s="21" t="str">
        <f>IFERROR(INDEX('Ring 3 27 - 41'!#REF!,MATCH(A109,'Ring 3 27 - 41'!#REF!,0)),"0")</f>
        <v>0</v>
      </c>
      <c r="I109" s="21" t="str">
        <f>IFERROR(INDEX('Ring 3 27 - 41'!#REF!,MATCH(A109,'Ring 3 27 - 41'!#REF!,0)),"0")</f>
        <v>0</v>
      </c>
      <c r="J109" s="21" t="str">
        <f>IFERROR(INDEX('Ring 3 27 - 41'!#REF!,MATCH(A109,'Ring 3 27 - 41'!#REF!,0)),"0")</f>
        <v>0</v>
      </c>
      <c r="K109" s="18">
        <f t="shared" si="7"/>
        <v>0</v>
      </c>
      <c r="L109" s="1" cm="1">
        <f t="array" ref="L109">SUMPRODUCT((K109&lt;=$K$4:$K$307)/COUNTIF($K$4:$K$307,$K$4:$K$307))</f>
        <v>0.99999999999999634</v>
      </c>
      <c r="M109">
        <f t="shared" si="8"/>
        <v>0</v>
      </c>
      <c r="N109">
        <f t="shared" si="5"/>
        <v>0.99999999999999634</v>
      </c>
      <c r="O109">
        <f t="shared" si="9"/>
        <v>0</v>
      </c>
      <c r="P109">
        <f t="shared" si="6"/>
        <v>0.99999999999999634</v>
      </c>
    </row>
    <row r="110" spans="1:16" ht="17.399999999999999" x14ac:dyDescent="0.3">
      <c r="A110" s="20" t="str">
        <f t="array" ref="A110">LOOKUP(2,1/(COUNTIF($A$1:A109,'Members Data'!$A$3:$A$371)=0),'Members Data'!$A$3:$A$371)</f>
        <v>J119</v>
      </c>
      <c r="B110" s="21" t="str">
        <f>INDEX('Members Data'!$B$3:$B$371,MATCH(A110,'Members Data'!$A$3:$A$371,0))</f>
        <v>Annie Naylor</v>
      </c>
      <c r="C110" s="21">
        <f>INDEX('Members Data'!$C$3:$C$372,MATCH(A110,'Members Data'!$A$3:$A$371,0))</f>
        <v>84</v>
      </c>
      <c r="D110" s="21" t="str">
        <f>INDEX('Members Data'!$D$3:$D$371,MATCH(A110,'Members Data'!$A$3:$A$371,0))</f>
        <v>Withymead Honey Bee</v>
      </c>
      <c r="E110" s="21" t="str">
        <f>IFERROR(INDEX('Ring 2 11,12, 21 - 26'!#REF!,MATCH(A110,'Ring 2 11,12, 21 - 26'!#REF!,0)),"0")</f>
        <v>0</v>
      </c>
      <c r="F110" s="21" t="str">
        <f>IFERROR(INDEX('Ring 2 11,12, 21 - 26'!#REF!,MATCH(A110,'Ring 2 11,12, 21 - 26'!#REF!,0)),"0")</f>
        <v>0</v>
      </c>
      <c r="G110" s="21" t="str">
        <f>IFERROR(INDEX('Ring 2 11,12, 21 - 26'!#REF!,MATCH(A110,'Ring 2 11,12, 21 - 26'!#REF!,0)),"0")</f>
        <v>0</v>
      </c>
      <c r="H110" s="21" t="str">
        <f>IFERROR(INDEX('Ring 3 27 - 41'!#REF!,MATCH(A110,'Ring 3 27 - 41'!#REF!,0)),"0")</f>
        <v>0</v>
      </c>
      <c r="I110" s="21" t="str">
        <f>IFERROR(INDEX('Ring 3 27 - 41'!#REF!,MATCH(A110,'Ring 3 27 - 41'!#REF!,0)),"0")</f>
        <v>0</v>
      </c>
      <c r="J110" s="21" t="str">
        <f>IFERROR(INDEX('Ring 3 27 - 41'!#REF!,MATCH(A110,'Ring 3 27 - 41'!#REF!,0)),"0")</f>
        <v>0</v>
      </c>
      <c r="K110" s="18">
        <f t="shared" si="7"/>
        <v>0</v>
      </c>
      <c r="L110" s="1" cm="1">
        <f t="array" ref="L110">SUMPRODUCT((K110&lt;=$K$4:$K$307)/COUNTIF($K$4:$K$307,$K$4:$K$307))</f>
        <v>0.99999999999999634</v>
      </c>
      <c r="M110">
        <f t="shared" si="8"/>
        <v>0</v>
      </c>
      <c r="N110">
        <f t="shared" si="5"/>
        <v>0.99999999999999634</v>
      </c>
      <c r="O110">
        <f t="shared" si="9"/>
        <v>0</v>
      </c>
      <c r="P110">
        <f t="shared" si="6"/>
        <v>0.99999999999999634</v>
      </c>
    </row>
    <row r="111" spans="1:16" ht="17.399999999999999" x14ac:dyDescent="0.3">
      <c r="A111" s="20" t="str">
        <f t="array" ref="A111">LOOKUP(2,1/(COUNTIF($A$1:A110,'Members Data'!$A$3:$A$371)=0),'Members Data'!$A$3:$A$371)</f>
        <v>J118</v>
      </c>
      <c r="B111" s="21" t="str">
        <f>INDEX('Members Data'!$B$3:$B$371,MATCH(A111,'Members Data'!$A$3:$A$371,0))</f>
        <v>Annie Naylor</v>
      </c>
      <c r="C111" s="21">
        <f>INDEX('Members Data'!$C$3:$C$372,MATCH(A111,'Members Data'!$A$3:$A$371,0))</f>
        <v>84</v>
      </c>
      <c r="D111" s="21" t="str">
        <f>INDEX('Members Data'!$D$3:$D$371,MATCH(A111,'Members Data'!$A$3:$A$371,0))</f>
        <v>Nynwoods Fernando</v>
      </c>
      <c r="E111" s="21" t="str">
        <f>IFERROR(INDEX('Ring 2 11,12, 21 - 26'!#REF!,MATCH(A111,'Ring 2 11,12, 21 - 26'!#REF!,0)),"0")</f>
        <v>0</v>
      </c>
      <c r="F111" s="21" t="str">
        <f>IFERROR(INDEX('Ring 2 11,12, 21 - 26'!#REF!,MATCH(A111,'Ring 2 11,12, 21 - 26'!#REF!,0)),"0")</f>
        <v>0</v>
      </c>
      <c r="G111" s="21" t="str">
        <f>IFERROR(INDEX('Ring 2 11,12, 21 - 26'!#REF!,MATCH(A111,'Ring 2 11,12, 21 - 26'!#REF!,0)),"0")</f>
        <v>0</v>
      </c>
      <c r="H111" s="21" t="str">
        <f>IFERROR(INDEX('Ring 3 27 - 41'!#REF!,MATCH(A111,'Ring 3 27 - 41'!#REF!,0)),"0")</f>
        <v>0</v>
      </c>
      <c r="I111" s="21" t="str">
        <f>IFERROR(INDEX('Ring 3 27 - 41'!#REF!,MATCH(A111,'Ring 3 27 - 41'!#REF!,0)),"0")</f>
        <v>0</v>
      </c>
      <c r="J111" s="21" t="str">
        <f>IFERROR(INDEX('Ring 3 27 - 41'!#REF!,MATCH(A111,'Ring 3 27 - 41'!#REF!,0)),"0")</f>
        <v>0</v>
      </c>
      <c r="K111" s="18">
        <f t="shared" si="7"/>
        <v>0</v>
      </c>
      <c r="L111" s="1" cm="1">
        <f t="array" ref="L111">SUMPRODUCT((K111&lt;=$K$4:$K$307)/COUNTIF($K$4:$K$307,$K$4:$K$307))</f>
        <v>0.99999999999999634</v>
      </c>
      <c r="M111">
        <f t="shared" si="8"/>
        <v>0</v>
      </c>
      <c r="N111">
        <f t="shared" si="5"/>
        <v>0.99999999999999634</v>
      </c>
      <c r="O111">
        <f t="shared" si="9"/>
        <v>0</v>
      </c>
      <c r="P111">
        <f t="shared" si="6"/>
        <v>0.99999999999999634</v>
      </c>
    </row>
    <row r="112" spans="1:16" ht="17.399999999999999" x14ac:dyDescent="0.3">
      <c r="A112" s="20" t="str">
        <f t="array" ref="A112">LOOKUP(2,1/(COUNTIF($A$1:A111,'Members Data'!$A$3:$A$371)=0),'Members Data'!$A$3:$A$371)</f>
        <v>I117</v>
      </c>
      <c r="B112" s="21" t="str">
        <f>INDEX('Members Data'!$B$3:$B$371,MATCH(A112,'Members Data'!$A$3:$A$371,0))</f>
        <v>Chloe Naylor</v>
      </c>
      <c r="C112" s="21">
        <f>INDEX('Members Data'!$C$3:$C$372,MATCH(A112,'Members Data'!$A$3:$A$371,0))</f>
        <v>83</v>
      </c>
      <c r="D112" s="21" t="str">
        <f>INDEX('Members Data'!$D$3:$D$371,MATCH(A112,'Members Data'!$A$3:$A$371,0))</f>
        <v>Withymead  Honey Bee</v>
      </c>
      <c r="E112" s="21" t="str">
        <f>IFERROR(INDEX('Ring 2 11,12, 21 - 26'!#REF!,MATCH(A112,'Ring 2 11,12, 21 - 26'!#REF!,0)),"0")</f>
        <v>0</v>
      </c>
      <c r="F112" s="21" t="str">
        <f>IFERROR(INDEX('Ring 2 11,12, 21 - 26'!#REF!,MATCH(A112,'Ring 2 11,12, 21 - 26'!#REF!,0)),"0")</f>
        <v>0</v>
      </c>
      <c r="G112" s="21" t="str">
        <f>IFERROR(INDEX('Ring 2 11,12, 21 - 26'!#REF!,MATCH(A112,'Ring 2 11,12, 21 - 26'!#REF!,0)),"0")</f>
        <v>0</v>
      </c>
      <c r="H112" s="21" t="str">
        <f>IFERROR(INDEX('Ring 3 27 - 41'!#REF!,MATCH(A112,'Ring 3 27 - 41'!#REF!,0)),"0")</f>
        <v>0</v>
      </c>
      <c r="I112" s="21" t="str">
        <f>IFERROR(INDEX('Ring 3 27 - 41'!#REF!,MATCH(A112,'Ring 3 27 - 41'!#REF!,0)),"0")</f>
        <v>0</v>
      </c>
      <c r="J112" s="21" t="str">
        <f>IFERROR(INDEX('Ring 3 27 - 41'!#REF!,MATCH(A112,'Ring 3 27 - 41'!#REF!,0)),"0")</f>
        <v>0</v>
      </c>
      <c r="K112" s="18">
        <f t="shared" si="7"/>
        <v>0</v>
      </c>
      <c r="L112" s="1" cm="1">
        <f t="array" ref="L112">SUMPRODUCT((K112&lt;=$K$4:$K$307)/COUNTIF($K$4:$K$307,$K$4:$K$307))</f>
        <v>0.99999999999999634</v>
      </c>
      <c r="M112">
        <f t="shared" si="8"/>
        <v>0</v>
      </c>
      <c r="N112">
        <f t="shared" si="5"/>
        <v>0.99999999999999634</v>
      </c>
      <c r="O112">
        <f t="shared" si="9"/>
        <v>0</v>
      </c>
      <c r="P112">
        <f t="shared" si="6"/>
        <v>0.99999999999999634</v>
      </c>
    </row>
    <row r="113" spans="1:16" ht="17.399999999999999" x14ac:dyDescent="0.3">
      <c r="A113" s="20" t="str">
        <f t="array" ref="A113">LOOKUP(2,1/(COUNTIF($A$1:A112,'Members Data'!$A$3:$A$371)=0),'Members Data'!$A$3:$A$371)</f>
        <v>I116</v>
      </c>
      <c r="B113" s="21" t="str">
        <f>INDEX('Members Data'!$B$3:$B$371,MATCH(A113,'Members Data'!$A$3:$A$371,0))</f>
        <v>Chloe Naylor</v>
      </c>
      <c r="C113" s="21">
        <f>INDEX('Members Data'!$C$3:$C$372,MATCH(A113,'Members Data'!$A$3:$A$371,0))</f>
        <v>83</v>
      </c>
      <c r="D113" s="21" t="str">
        <f>INDEX('Members Data'!$D$3:$D$371,MATCH(A113,'Members Data'!$A$3:$A$371,0))</f>
        <v>Nynwoods Fernando</v>
      </c>
      <c r="E113" s="21" t="str">
        <f>IFERROR(INDEX('Ring 2 11,12, 21 - 26'!#REF!,MATCH(A113,'Ring 2 11,12, 21 - 26'!#REF!,0)),"0")</f>
        <v>0</v>
      </c>
      <c r="F113" s="21" t="str">
        <f>IFERROR(INDEX('Ring 2 11,12, 21 - 26'!#REF!,MATCH(A113,'Ring 2 11,12, 21 - 26'!#REF!,0)),"0")</f>
        <v>0</v>
      </c>
      <c r="G113" s="21" t="str">
        <f>IFERROR(INDEX('Ring 2 11,12, 21 - 26'!#REF!,MATCH(A113,'Ring 2 11,12, 21 - 26'!#REF!,0)),"0")</f>
        <v>0</v>
      </c>
      <c r="H113" s="21" t="str">
        <f>IFERROR(INDEX('Ring 3 27 - 41'!#REF!,MATCH(A113,'Ring 3 27 - 41'!#REF!,0)),"0")</f>
        <v>0</v>
      </c>
      <c r="I113" s="21" t="str">
        <f>IFERROR(INDEX('Ring 3 27 - 41'!#REF!,MATCH(A113,'Ring 3 27 - 41'!#REF!,0)),"0")</f>
        <v>0</v>
      </c>
      <c r="J113" s="21" t="str">
        <f>IFERROR(INDEX('Ring 3 27 - 41'!#REF!,MATCH(A113,'Ring 3 27 - 41'!#REF!,0)),"0")</f>
        <v>0</v>
      </c>
      <c r="K113" s="18">
        <f t="shared" si="7"/>
        <v>0</v>
      </c>
      <c r="L113" s="1" cm="1">
        <f t="array" ref="L113">SUMPRODUCT((K113&lt;=$K$4:$K$307)/COUNTIF($K$4:$K$307,$K$4:$K$307))</f>
        <v>0.99999999999999634</v>
      </c>
      <c r="M113">
        <f t="shared" si="8"/>
        <v>0</v>
      </c>
      <c r="N113">
        <f t="shared" si="5"/>
        <v>0.99999999999999634</v>
      </c>
      <c r="O113">
        <f t="shared" si="9"/>
        <v>0</v>
      </c>
      <c r="P113">
        <f t="shared" si="6"/>
        <v>0.99999999999999634</v>
      </c>
    </row>
    <row r="114" spans="1:16" ht="17.399999999999999" x14ac:dyDescent="0.3">
      <c r="A114" s="20" t="str">
        <f t="array" ref="A114">LOOKUP(2,1/(COUNTIF($A$1:A113,'Members Data'!$A$3:$A$371)=0),'Members Data'!$A$3:$A$371)</f>
        <v>I115</v>
      </c>
      <c r="B114" s="21" t="str">
        <f>INDEX('Members Data'!$B$3:$B$371,MATCH(A114,'Members Data'!$A$3:$A$371,0))</f>
        <v>Chloe Naylor</v>
      </c>
      <c r="C114" s="21">
        <f>INDEX('Members Data'!$C$3:$C$372,MATCH(A114,'Members Data'!$A$3:$A$371,0))</f>
        <v>83</v>
      </c>
      <c r="D114" s="21" t="str">
        <f>INDEX('Members Data'!$D$3:$D$371,MATCH(A114,'Members Data'!$A$3:$A$371,0))</f>
        <v>Corskeagh Buddy</v>
      </c>
      <c r="E114" s="21" t="str">
        <f>IFERROR(INDEX('Ring 2 11,12, 21 - 26'!#REF!,MATCH(A114,'Ring 2 11,12, 21 - 26'!#REF!,0)),"0")</f>
        <v>0</v>
      </c>
      <c r="F114" s="21" t="str">
        <f>IFERROR(INDEX('Ring 2 11,12, 21 - 26'!#REF!,MATCH(A114,'Ring 2 11,12, 21 - 26'!#REF!,0)),"0")</f>
        <v>0</v>
      </c>
      <c r="G114" s="21" t="str">
        <f>IFERROR(INDEX('Ring 2 11,12, 21 - 26'!#REF!,MATCH(A114,'Ring 2 11,12, 21 - 26'!#REF!,0)),"0")</f>
        <v>0</v>
      </c>
      <c r="H114" s="21" t="str">
        <f>IFERROR(INDEX('Ring 3 27 - 41'!#REF!,MATCH(A114,'Ring 3 27 - 41'!#REF!,0)),"0")</f>
        <v>0</v>
      </c>
      <c r="I114" s="21" t="str">
        <f>IFERROR(INDEX('Ring 3 27 - 41'!#REF!,MATCH(A114,'Ring 3 27 - 41'!#REF!,0)),"0")</f>
        <v>0</v>
      </c>
      <c r="J114" s="21" t="str">
        <f>IFERROR(INDEX('Ring 3 27 - 41'!#REF!,MATCH(A114,'Ring 3 27 - 41'!#REF!,0)),"0")</f>
        <v>0</v>
      </c>
      <c r="K114" s="18">
        <f t="shared" si="7"/>
        <v>0</v>
      </c>
      <c r="L114" s="1" cm="1">
        <f t="array" ref="L114">SUMPRODUCT((K114&lt;=$K$4:$K$307)/COUNTIF($K$4:$K$307,$K$4:$K$307))</f>
        <v>0.99999999999999634</v>
      </c>
      <c r="M114">
        <f t="shared" si="8"/>
        <v>0</v>
      </c>
      <c r="N114">
        <f t="shared" si="5"/>
        <v>0.99999999999999634</v>
      </c>
      <c r="O114">
        <f t="shared" si="9"/>
        <v>0</v>
      </c>
      <c r="P114">
        <f t="shared" si="6"/>
        <v>0.99999999999999634</v>
      </c>
    </row>
    <row r="115" spans="1:16" ht="17.399999999999999" x14ac:dyDescent="0.3">
      <c r="A115" s="20" t="str">
        <f t="array" ref="A115">LOOKUP(2,1/(COUNTIF($A$1:A114,'Members Data'!$A$3:$A$371)=0),'Members Data'!$A$3:$A$371)</f>
        <v>J114</v>
      </c>
      <c r="B115" s="21" t="str">
        <f>INDEX('Members Data'!$B$3:$B$371,MATCH(A115,'Members Data'!$A$3:$A$371,0))</f>
        <v>Sophia Naylor</v>
      </c>
      <c r="C115" s="21">
        <f>INDEX('Members Data'!$C$3:$C$372,MATCH(A115,'Members Data'!$A$3:$A$371,0))</f>
        <v>82</v>
      </c>
      <c r="D115" s="21" t="str">
        <f>INDEX('Members Data'!$D$3:$D$371,MATCH(A115,'Members Data'!$A$3:$A$371,0))</f>
        <v>Withymead  Honey Bee</v>
      </c>
      <c r="E115" s="21" t="str">
        <f>IFERROR(INDEX('Ring 2 11,12, 21 - 26'!#REF!,MATCH(A115,'Ring 2 11,12, 21 - 26'!#REF!,0)),"0")</f>
        <v>0</v>
      </c>
      <c r="F115" s="21" t="str">
        <f>IFERROR(INDEX('Ring 2 11,12, 21 - 26'!#REF!,MATCH(A115,'Ring 2 11,12, 21 - 26'!#REF!,0)),"0")</f>
        <v>0</v>
      </c>
      <c r="G115" s="21" t="str">
        <f>IFERROR(INDEX('Ring 2 11,12, 21 - 26'!#REF!,MATCH(A115,'Ring 2 11,12, 21 - 26'!#REF!,0)),"0")</f>
        <v>0</v>
      </c>
      <c r="H115" s="21" t="str">
        <f>IFERROR(INDEX('Ring 3 27 - 41'!#REF!,MATCH(A115,'Ring 3 27 - 41'!#REF!,0)),"0")</f>
        <v>0</v>
      </c>
      <c r="I115" s="21" t="str">
        <f>IFERROR(INDEX('Ring 3 27 - 41'!#REF!,MATCH(A115,'Ring 3 27 - 41'!#REF!,0)),"0")</f>
        <v>0</v>
      </c>
      <c r="J115" s="21" t="str">
        <f>IFERROR(INDEX('Ring 3 27 - 41'!#REF!,MATCH(A115,'Ring 3 27 - 41'!#REF!,0)),"0")</f>
        <v>0</v>
      </c>
      <c r="K115" s="18">
        <f t="shared" si="7"/>
        <v>0</v>
      </c>
      <c r="L115" s="1" cm="1">
        <f t="array" ref="L115">SUMPRODUCT((K115&lt;=$K$4:$K$307)/COUNTIF($K$4:$K$307,$K$4:$K$307))</f>
        <v>0.99999999999999634</v>
      </c>
      <c r="M115">
        <f t="shared" si="8"/>
        <v>0</v>
      </c>
      <c r="N115">
        <f t="shared" si="5"/>
        <v>0.99999999999999634</v>
      </c>
      <c r="O115">
        <f t="shared" si="9"/>
        <v>0</v>
      </c>
      <c r="P115">
        <f t="shared" si="6"/>
        <v>0.99999999999999634</v>
      </c>
    </row>
    <row r="116" spans="1:16" ht="17.399999999999999" x14ac:dyDescent="0.3">
      <c r="A116" s="20" t="str">
        <f t="array" ref="A116">LOOKUP(2,1/(COUNTIF($A$1:A115,'Members Data'!$A$3:$A$371)=0),'Members Data'!$A$3:$A$371)</f>
        <v>J113</v>
      </c>
      <c r="B116" s="21" t="str">
        <f>INDEX('Members Data'!$B$3:$B$371,MATCH(A116,'Members Data'!$A$3:$A$371,0))</f>
        <v>Sophia Naylor</v>
      </c>
      <c r="C116" s="21">
        <f>INDEX('Members Data'!$C$3:$C$372,MATCH(A116,'Members Data'!$A$3:$A$371,0))</f>
        <v>82</v>
      </c>
      <c r="D116" s="21" t="str">
        <f>INDEX('Members Data'!$D$3:$D$371,MATCH(A116,'Members Data'!$A$3:$A$371,0))</f>
        <v>Corskeagh Buddy</v>
      </c>
      <c r="E116" s="21" t="str">
        <f>IFERROR(INDEX('Ring 2 11,12, 21 - 26'!#REF!,MATCH(A116,'Ring 2 11,12, 21 - 26'!#REF!,0)),"0")</f>
        <v>0</v>
      </c>
      <c r="F116" s="21" t="str">
        <f>IFERROR(INDEX('Ring 2 11,12, 21 - 26'!#REF!,MATCH(A116,'Ring 2 11,12, 21 - 26'!#REF!,0)),"0")</f>
        <v>0</v>
      </c>
      <c r="G116" s="21" t="str">
        <f>IFERROR(INDEX('Ring 2 11,12, 21 - 26'!#REF!,MATCH(A116,'Ring 2 11,12, 21 - 26'!#REF!,0)),"0")</f>
        <v>0</v>
      </c>
      <c r="H116" s="21" t="str">
        <f>IFERROR(INDEX('Ring 3 27 - 41'!#REF!,MATCH(A116,'Ring 3 27 - 41'!#REF!,0)),"0")</f>
        <v>0</v>
      </c>
      <c r="I116" s="21" t="str">
        <f>IFERROR(INDEX('Ring 3 27 - 41'!#REF!,MATCH(A116,'Ring 3 27 - 41'!#REF!,0)),"0")</f>
        <v>0</v>
      </c>
      <c r="J116" s="21" t="str">
        <f>IFERROR(INDEX('Ring 3 27 - 41'!#REF!,MATCH(A116,'Ring 3 27 - 41'!#REF!,0)),"0")</f>
        <v>0</v>
      </c>
      <c r="K116" s="18">
        <f t="shared" si="7"/>
        <v>0</v>
      </c>
      <c r="L116" s="1" cm="1">
        <f t="array" ref="L116">SUMPRODUCT((K116&lt;=$K$4:$K$307)/COUNTIF($K$4:$K$307,$K$4:$K$307))</f>
        <v>0.99999999999999634</v>
      </c>
      <c r="M116">
        <f t="shared" si="8"/>
        <v>0</v>
      </c>
      <c r="N116">
        <f t="shared" si="5"/>
        <v>0.99999999999999634</v>
      </c>
      <c r="O116">
        <f t="shared" si="9"/>
        <v>0</v>
      </c>
      <c r="P116">
        <f t="shared" si="6"/>
        <v>0.99999999999999634</v>
      </c>
    </row>
    <row r="117" spans="1:16" ht="17.399999999999999" x14ac:dyDescent="0.3">
      <c r="A117" s="20" t="str">
        <f t="array" ref="A117">LOOKUP(2,1/(COUNTIF($A$1:A116,'Members Data'!$A$3:$A$371)=0),'Members Data'!$A$3:$A$371)</f>
        <v>J112</v>
      </c>
      <c r="B117" s="21" t="str">
        <f>INDEX('Members Data'!$B$3:$B$371,MATCH(A117,'Members Data'!$A$3:$A$371,0))</f>
        <v>Sophia Naylor</v>
      </c>
      <c r="C117" s="21">
        <f>INDEX('Members Data'!$C$3:$C$372,MATCH(A117,'Members Data'!$A$3:$A$371,0))</f>
        <v>82</v>
      </c>
      <c r="D117" s="21" t="str">
        <f>INDEX('Members Data'!$D$3:$D$371,MATCH(A117,'Members Data'!$A$3:$A$371,0))</f>
        <v>Nynwoods Fernando</v>
      </c>
      <c r="E117" s="21" t="str">
        <f>IFERROR(INDEX('Ring 2 11,12, 21 - 26'!#REF!,MATCH(A117,'Ring 2 11,12, 21 - 26'!#REF!,0)),"0")</f>
        <v>0</v>
      </c>
      <c r="F117" s="21" t="str">
        <f>IFERROR(INDEX('Ring 2 11,12, 21 - 26'!#REF!,MATCH(A117,'Ring 2 11,12, 21 - 26'!#REF!,0)),"0")</f>
        <v>0</v>
      </c>
      <c r="G117" s="21" t="str">
        <f>IFERROR(INDEX('Ring 2 11,12, 21 - 26'!#REF!,MATCH(A117,'Ring 2 11,12, 21 - 26'!#REF!,0)),"0")</f>
        <v>0</v>
      </c>
      <c r="H117" s="21" t="str">
        <f>IFERROR(INDEX('Ring 3 27 - 41'!#REF!,MATCH(A117,'Ring 3 27 - 41'!#REF!,0)),"0")</f>
        <v>0</v>
      </c>
      <c r="I117" s="21" t="str">
        <f>IFERROR(INDEX('Ring 3 27 - 41'!#REF!,MATCH(A117,'Ring 3 27 - 41'!#REF!,0)),"0")</f>
        <v>0</v>
      </c>
      <c r="J117" s="21" t="str">
        <f>IFERROR(INDEX('Ring 3 27 - 41'!#REF!,MATCH(A117,'Ring 3 27 - 41'!#REF!,0)),"0")</f>
        <v>0</v>
      </c>
      <c r="K117" s="18">
        <f t="shared" si="7"/>
        <v>0</v>
      </c>
      <c r="L117" s="1" cm="1">
        <f t="array" ref="L117">SUMPRODUCT((K117&lt;=$K$4:$K$307)/COUNTIF($K$4:$K$307,$K$4:$K$307))</f>
        <v>0.99999999999999634</v>
      </c>
      <c r="M117">
        <f t="shared" si="8"/>
        <v>0</v>
      </c>
      <c r="N117">
        <f t="shared" si="5"/>
        <v>0.99999999999999634</v>
      </c>
      <c r="O117">
        <f t="shared" si="9"/>
        <v>0</v>
      </c>
      <c r="P117">
        <f t="shared" si="6"/>
        <v>0.99999999999999634</v>
      </c>
    </row>
    <row r="118" spans="1:16" ht="17.399999999999999" x14ac:dyDescent="0.3">
      <c r="A118" s="20" t="str">
        <f t="array" ref="A118">LOOKUP(2,1/(COUNTIF($A$1:A117,'Members Data'!$A$3:$A$371)=0),'Members Data'!$A$3:$A$371)</f>
        <v>S111</v>
      </c>
      <c r="B118" s="21" t="str">
        <f>INDEX('Members Data'!$B$3:$B$371,MATCH(A118,'Members Data'!$A$3:$A$371,0))</f>
        <v>Amy-Kate Ward</v>
      </c>
      <c r="C118" s="21">
        <f>INDEX('Members Data'!$C$3:$C$372,MATCH(A118,'Members Data'!$A$3:$A$371,0))</f>
        <v>81</v>
      </c>
      <c r="D118" s="21" t="str">
        <f>INDEX('Members Data'!$D$3:$D$371,MATCH(A118,'Members Data'!$A$3:$A$371,0))</f>
        <v xml:space="preserve">Ragar Sunny Boy </v>
      </c>
      <c r="E118" s="21" t="str">
        <f>IFERROR(INDEX('Ring 2 11,12, 21 - 26'!#REF!,MATCH(A118,'Ring 2 11,12, 21 - 26'!#REF!,0)),"0")</f>
        <v>0</v>
      </c>
      <c r="F118" s="21" t="str">
        <f>IFERROR(INDEX('Ring 2 11,12, 21 - 26'!#REF!,MATCH(A118,'Ring 2 11,12, 21 - 26'!#REF!,0)),"0")</f>
        <v>0</v>
      </c>
      <c r="G118" s="21" t="str">
        <f>IFERROR(INDEX('Ring 2 11,12, 21 - 26'!#REF!,MATCH(A118,'Ring 2 11,12, 21 - 26'!#REF!,0)),"0")</f>
        <v>0</v>
      </c>
      <c r="H118" s="21" t="str">
        <f>IFERROR(INDEX('Ring 3 27 - 41'!#REF!,MATCH(A118,'Ring 3 27 - 41'!#REF!,0)),"0")</f>
        <v>0</v>
      </c>
      <c r="I118" s="21" t="str">
        <f>IFERROR(INDEX('Ring 3 27 - 41'!#REF!,MATCH(A118,'Ring 3 27 - 41'!#REF!,0)),"0")</f>
        <v>0</v>
      </c>
      <c r="J118" s="21" t="str">
        <f>IFERROR(INDEX('Ring 3 27 - 41'!#REF!,MATCH(A118,'Ring 3 27 - 41'!#REF!,0)),"0")</f>
        <v>0</v>
      </c>
      <c r="K118" s="18">
        <f t="shared" si="7"/>
        <v>0</v>
      </c>
      <c r="L118" s="1" cm="1">
        <f t="array" ref="L118">SUMPRODUCT((K118&lt;=$K$4:$K$307)/COUNTIF($K$4:$K$307,$K$4:$K$307))</f>
        <v>0.99999999999999634</v>
      </c>
      <c r="M118">
        <f t="shared" si="8"/>
        <v>0</v>
      </c>
      <c r="N118">
        <f t="shared" si="5"/>
        <v>0.99999999999999634</v>
      </c>
      <c r="O118">
        <f t="shared" si="9"/>
        <v>0</v>
      </c>
      <c r="P118">
        <f t="shared" si="6"/>
        <v>0.99999999999999634</v>
      </c>
    </row>
    <row r="119" spans="1:16" ht="17.399999999999999" x14ac:dyDescent="0.3">
      <c r="A119" s="20" t="str">
        <f t="array" ref="A119">LOOKUP(2,1/(COUNTIF($A$1:A118,'Members Data'!$A$3:$A$371)=0),'Members Data'!$A$3:$A$371)</f>
        <v>I110</v>
      </c>
      <c r="B119" s="21" t="str">
        <f>INDEX('Members Data'!$B$3:$B$371,MATCH(A119,'Members Data'!$A$3:$A$371,0))</f>
        <v>Bestsie Neale</v>
      </c>
      <c r="C119" s="21">
        <f>INDEX('Members Data'!$C$3:$C$372,MATCH(A119,'Members Data'!$A$3:$A$371,0))</f>
        <v>80</v>
      </c>
      <c r="D119" s="21" t="str">
        <f>INDEX('Members Data'!$D$3:$D$371,MATCH(A119,'Members Data'!$A$3:$A$371,0))</f>
        <v>Dowlesbrook Black Jack</v>
      </c>
      <c r="E119" s="21" t="str">
        <f>IFERROR(INDEX('Ring 2 11,12, 21 - 26'!#REF!,MATCH(A119,'Ring 2 11,12, 21 - 26'!#REF!,0)),"0")</f>
        <v>0</v>
      </c>
      <c r="F119" s="21" t="str">
        <f>IFERROR(INDEX('Ring 2 11,12, 21 - 26'!#REF!,MATCH(A119,'Ring 2 11,12, 21 - 26'!#REF!,0)),"0")</f>
        <v>0</v>
      </c>
      <c r="G119" s="21" t="str">
        <f>IFERROR(INDEX('Ring 2 11,12, 21 - 26'!#REF!,MATCH(A119,'Ring 2 11,12, 21 - 26'!#REF!,0)),"0")</f>
        <v>0</v>
      </c>
      <c r="H119" s="21" t="str">
        <f>IFERROR(INDEX('Ring 3 27 - 41'!#REF!,MATCH(A119,'Ring 3 27 - 41'!#REF!,0)),"0")</f>
        <v>0</v>
      </c>
      <c r="I119" s="21" t="str">
        <f>IFERROR(INDEX('Ring 3 27 - 41'!#REF!,MATCH(A119,'Ring 3 27 - 41'!#REF!,0)),"0")</f>
        <v>0</v>
      </c>
      <c r="J119" s="21" t="str">
        <f>IFERROR(INDEX('Ring 3 27 - 41'!#REF!,MATCH(A119,'Ring 3 27 - 41'!#REF!,0)),"0")</f>
        <v>0</v>
      </c>
      <c r="K119" s="18">
        <f t="shared" si="7"/>
        <v>0</v>
      </c>
      <c r="L119" s="1" cm="1">
        <f t="array" ref="L119">SUMPRODUCT((K119&lt;=$K$4:$K$307)/COUNTIF($K$4:$K$307,$K$4:$K$307))</f>
        <v>0.99999999999999634</v>
      </c>
      <c r="M119">
        <f t="shared" si="8"/>
        <v>0</v>
      </c>
      <c r="N119">
        <f t="shared" si="5"/>
        <v>0.99999999999999634</v>
      </c>
      <c r="O119">
        <f t="shared" si="9"/>
        <v>0</v>
      </c>
      <c r="P119">
        <f t="shared" si="6"/>
        <v>0.99999999999999634</v>
      </c>
    </row>
    <row r="120" spans="1:16" ht="17.399999999999999" x14ac:dyDescent="0.3">
      <c r="A120" s="20" t="str">
        <f t="array" ref="A120">LOOKUP(2,1/(COUNTIF($A$1:A119,'Members Data'!$A$3:$A$371)=0),'Members Data'!$A$3:$A$371)</f>
        <v>J109</v>
      </c>
      <c r="B120" s="21" t="str">
        <f>INDEX('Members Data'!$B$3:$B$371,MATCH(A120,'Members Data'!$A$3:$A$371,0))</f>
        <v>Billie Crawley</v>
      </c>
      <c r="C120" s="21">
        <f>INDEX('Members Data'!$C$3:$C$372,MATCH(A120,'Members Data'!$A$3:$A$371,0))</f>
        <v>79</v>
      </c>
      <c r="D120" s="21" t="str">
        <f>INDEX('Members Data'!$D$3:$D$371,MATCH(A120,'Members Data'!$A$3:$A$371,0))</f>
        <v>Pentyclwd April</v>
      </c>
      <c r="E120" s="21" t="str">
        <f>IFERROR(INDEX('Ring 2 11,12, 21 - 26'!#REF!,MATCH(A120,'Ring 2 11,12, 21 - 26'!#REF!,0)),"0")</f>
        <v>0</v>
      </c>
      <c r="F120" s="21" t="str">
        <f>IFERROR(INDEX('Ring 2 11,12, 21 - 26'!#REF!,MATCH(A120,'Ring 2 11,12, 21 - 26'!#REF!,0)),"0")</f>
        <v>0</v>
      </c>
      <c r="G120" s="21" t="str">
        <f>IFERROR(INDEX('Ring 2 11,12, 21 - 26'!#REF!,MATCH(A120,'Ring 2 11,12, 21 - 26'!#REF!,0)),"0")</f>
        <v>0</v>
      </c>
      <c r="H120" s="21" t="str">
        <f>IFERROR(INDEX('Ring 3 27 - 41'!#REF!,MATCH(A120,'Ring 3 27 - 41'!#REF!,0)),"0")</f>
        <v>0</v>
      </c>
      <c r="I120" s="21" t="str">
        <f>IFERROR(INDEX('Ring 3 27 - 41'!#REF!,MATCH(A120,'Ring 3 27 - 41'!#REF!,0)),"0")</f>
        <v>0</v>
      </c>
      <c r="J120" s="21" t="str">
        <f>IFERROR(INDEX('Ring 3 27 - 41'!#REF!,MATCH(A120,'Ring 3 27 - 41'!#REF!,0)),"0")</f>
        <v>0</v>
      </c>
      <c r="K120" s="18">
        <f t="shared" si="7"/>
        <v>0</v>
      </c>
      <c r="L120" s="1" cm="1">
        <f t="array" ref="L120">SUMPRODUCT((K120&lt;=$K$4:$K$307)/COUNTIF($K$4:$K$307,$K$4:$K$307))</f>
        <v>0.99999999999999634</v>
      </c>
      <c r="M120">
        <f t="shared" si="8"/>
        <v>0</v>
      </c>
      <c r="N120">
        <f t="shared" si="5"/>
        <v>0.99999999999999634</v>
      </c>
      <c r="O120">
        <f t="shared" si="9"/>
        <v>0</v>
      </c>
      <c r="P120">
        <f t="shared" si="6"/>
        <v>0.99999999999999634</v>
      </c>
    </row>
    <row r="121" spans="1:16" ht="17.399999999999999" x14ac:dyDescent="0.3">
      <c r="A121" s="20" t="str">
        <f t="array" ref="A121">LOOKUP(2,1/(COUNTIF($A$1:A120,'Members Data'!$A$3:$A$371)=0),'Members Data'!$A$3:$A$371)</f>
        <v>J108</v>
      </c>
      <c r="B121" s="21" t="str">
        <f>INDEX('Members Data'!$B$3:$B$371,MATCH(A121,'Members Data'!$A$3:$A$371,0))</f>
        <v>Nellie Crawley</v>
      </c>
      <c r="C121" s="21">
        <f>INDEX('Members Data'!$C$3:$C$372,MATCH(A121,'Members Data'!$A$3:$A$371,0))</f>
        <v>78</v>
      </c>
      <c r="D121" s="21" t="str">
        <f>INDEX('Members Data'!$D$3:$D$371,MATCH(A121,'Members Data'!$A$3:$A$371,0))</f>
        <v>Pentyclwd April</v>
      </c>
      <c r="E121" s="21" t="str">
        <f>IFERROR(INDEX('Ring 2 11,12, 21 - 26'!#REF!,MATCH(A121,'Ring 2 11,12, 21 - 26'!#REF!,0)),"0")</f>
        <v>0</v>
      </c>
      <c r="F121" s="21" t="str">
        <f>IFERROR(INDEX('Ring 2 11,12, 21 - 26'!#REF!,MATCH(A121,'Ring 2 11,12, 21 - 26'!#REF!,0)),"0")</f>
        <v>0</v>
      </c>
      <c r="G121" s="21" t="str">
        <f>IFERROR(INDEX('Ring 2 11,12, 21 - 26'!#REF!,MATCH(A121,'Ring 2 11,12, 21 - 26'!#REF!,0)),"0")</f>
        <v>0</v>
      </c>
      <c r="H121" s="21" t="str">
        <f>IFERROR(INDEX('Ring 3 27 - 41'!#REF!,MATCH(A121,'Ring 3 27 - 41'!#REF!,0)),"0")</f>
        <v>0</v>
      </c>
      <c r="I121" s="21" t="str">
        <f>IFERROR(INDEX('Ring 3 27 - 41'!#REF!,MATCH(A121,'Ring 3 27 - 41'!#REF!,0)),"0")</f>
        <v>0</v>
      </c>
      <c r="J121" s="21" t="str">
        <f>IFERROR(INDEX('Ring 3 27 - 41'!#REF!,MATCH(A121,'Ring 3 27 - 41'!#REF!,0)),"0")</f>
        <v>0</v>
      </c>
      <c r="K121" s="18">
        <f t="shared" si="7"/>
        <v>0</v>
      </c>
      <c r="L121" s="1" cm="1">
        <f t="array" ref="L121">SUMPRODUCT((K121&lt;=$K$4:$K$307)/COUNTIF($K$4:$K$307,$K$4:$K$307))</f>
        <v>0.99999999999999634</v>
      </c>
      <c r="M121">
        <f t="shared" si="8"/>
        <v>0</v>
      </c>
      <c r="N121">
        <f t="shared" si="5"/>
        <v>0.99999999999999634</v>
      </c>
      <c r="O121">
        <f t="shared" si="9"/>
        <v>0</v>
      </c>
      <c r="P121">
        <f t="shared" si="6"/>
        <v>0.99999999999999634</v>
      </c>
    </row>
    <row r="122" spans="1:16" ht="17.399999999999999" x14ac:dyDescent="0.3">
      <c r="A122" s="20" t="str">
        <f t="array" ref="A122">LOOKUP(2,1/(COUNTIF($A$1:A121,'Members Data'!$A$3:$A$371)=0),'Members Data'!$A$3:$A$371)</f>
        <v>S107</v>
      </c>
      <c r="B122" s="21" t="str">
        <f>INDEX('Members Data'!$B$3:$B$371,MATCH(A122,'Members Data'!$A$3:$A$371,0))</f>
        <v>Charlotte Baillie</v>
      </c>
      <c r="C122" s="21">
        <f>INDEX('Members Data'!$C$3:$C$372,MATCH(A122,'Members Data'!$A$3:$A$371,0))</f>
        <v>77</v>
      </c>
      <c r="D122" s="21" t="str">
        <f>INDEX('Members Data'!$D$3:$D$371,MATCH(A122,'Members Data'!$A$3:$A$371,0))</f>
        <v>Sharptor Armada</v>
      </c>
      <c r="E122" s="21" t="str">
        <f>IFERROR(INDEX('Ring 2 11,12, 21 - 26'!#REF!,MATCH(A122,'Ring 2 11,12, 21 - 26'!#REF!,0)),"0")</f>
        <v>0</v>
      </c>
      <c r="F122" s="21" t="str">
        <f>IFERROR(INDEX('Ring 2 11,12, 21 - 26'!#REF!,MATCH(A122,'Ring 2 11,12, 21 - 26'!#REF!,0)),"0")</f>
        <v>0</v>
      </c>
      <c r="G122" s="21" t="str">
        <f>IFERROR(INDEX('Ring 2 11,12, 21 - 26'!#REF!,MATCH(A122,'Ring 2 11,12, 21 - 26'!#REF!,0)),"0")</f>
        <v>0</v>
      </c>
      <c r="H122" s="21" t="str">
        <f>IFERROR(INDEX('Ring 3 27 - 41'!#REF!,MATCH(A122,'Ring 3 27 - 41'!#REF!,0)),"0")</f>
        <v>0</v>
      </c>
      <c r="I122" s="21" t="str">
        <f>IFERROR(INDEX('Ring 3 27 - 41'!#REF!,MATCH(A122,'Ring 3 27 - 41'!#REF!,0)),"0")</f>
        <v>0</v>
      </c>
      <c r="J122" s="21" t="str">
        <f>IFERROR(INDEX('Ring 3 27 - 41'!#REF!,MATCH(A122,'Ring 3 27 - 41'!#REF!,0)),"0")</f>
        <v>0</v>
      </c>
      <c r="K122" s="18">
        <f t="shared" si="7"/>
        <v>0</v>
      </c>
      <c r="L122" s="1" cm="1">
        <f t="array" ref="L122">SUMPRODUCT((K122&lt;=$K$4:$K$307)/COUNTIF($K$4:$K$307,$K$4:$K$307))</f>
        <v>0.99999999999999634</v>
      </c>
      <c r="M122">
        <f t="shared" si="8"/>
        <v>0</v>
      </c>
      <c r="N122">
        <f t="shared" si="5"/>
        <v>0.99999999999999634</v>
      </c>
      <c r="O122">
        <f t="shared" si="9"/>
        <v>0</v>
      </c>
      <c r="P122">
        <f t="shared" si="6"/>
        <v>0.99999999999999634</v>
      </c>
    </row>
    <row r="123" spans="1:16" ht="17.399999999999999" x14ac:dyDescent="0.3">
      <c r="A123" s="20" t="str">
        <f t="array" ref="A123">LOOKUP(2,1/(COUNTIF($A$1:A122,'Members Data'!$A$3:$A$371)=0),'Members Data'!$A$3:$A$371)</f>
        <v>J106</v>
      </c>
      <c r="B123" s="21" t="str">
        <f>INDEX('Members Data'!$B$3:$B$371,MATCH(A123,'Members Data'!$A$3:$A$371,0))</f>
        <v>Rupurt Baillie</v>
      </c>
      <c r="C123" s="21">
        <f>INDEX('Members Data'!$C$3:$C$372,MATCH(A123,'Members Data'!$A$3:$A$371,0))</f>
        <v>76</v>
      </c>
      <c r="D123" s="21" t="str">
        <f>INDEX('Members Data'!$D$3:$D$371,MATCH(A123,'Members Data'!$A$3:$A$371,0))</f>
        <v>Newoak Master Hugh</v>
      </c>
      <c r="E123" s="21" t="str">
        <f>IFERROR(INDEX('Ring 2 11,12, 21 - 26'!#REF!,MATCH(A123,'Ring 2 11,12, 21 - 26'!#REF!,0)),"0")</f>
        <v>0</v>
      </c>
      <c r="F123" s="21" t="str">
        <f>IFERROR(INDEX('Ring 2 11,12, 21 - 26'!#REF!,MATCH(A123,'Ring 2 11,12, 21 - 26'!#REF!,0)),"0")</f>
        <v>0</v>
      </c>
      <c r="G123" s="21" t="str">
        <f>IFERROR(INDEX('Ring 2 11,12, 21 - 26'!#REF!,MATCH(A123,'Ring 2 11,12, 21 - 26'!#REF!,0)),"0")</f>
        <v>0</v>
      </c>
      <c r="H123" s="21" t="str">
        <f>IFERROR(INDEX('Ring 3 27 - 41'!#REF!,MATCH(A123,'Ring 3 27 - 41'!#REF!,0)),"0")</f>
        <v>0</v>
      </c>
      <c r="I123" s="21" t="str">
        <f>IFERROR(INDEX('Ring 3 27 - 41'!#REF!,MATCH(A123,'Ring 3 27 - 41'!#REF!,0)),"0")</f>
        <v>0</v>
      </c>
      <c r="J123" s="21" t="str">
        <f>IFERROR(INDEX('Ring 3 27 - 41'!#REF!,MATCH(A123,'Ring 3 27 - 41'!#REF!,0)),"0")</f>
        <v>0</v>
      </c>
      <c r="K123" s="18">
        <f t="shared" si="7"/>
        <v>0</v>
      </c>
      <c r="L123" s="1" cm="1">
        <f t="array" ref="L123">SUMPRODUCT((K123&lt;=$K$4:$K$307)/COUNTIF($K$4:$K$307,$K$4:$K$307))</f>
        <v>0.99999999999999634</v>
      </c>
      <c r="M123">
        <f t="shared" si="8"/>
        <v>0</v>
      </c>
      <c r="N123">
        <f t="shared" si="5"/>
        <v>0.99999999999999634</v>
      </c>
      <c r="O123">
        <f t="shared" si="9"/>
        <v>0</v>
      </c>
      <c r="P123">
        <f t="shared" si="6"/>
        <v>0.99999999999999634</v>
      </c>
    </row>
    <row r="124" spans="1:16" ht="17.399999999999999" x14ac:dyDescent="0.3">
      <c r="A124" s="20" t="str">
        <f t="array" ref="A124">LOOKUP(2,1/(COUNTIF($A$1:A123,'Members Data'!$A$3:$A$371)=0),'Members Data'!$A$3:$A$371)</f>
        <v>S105</v>
      </c>
      <c r="B124" s="21" t="str">
        <f>INDEX('Members Data'!$B$3:$B$371,MATCH(A124,'Members Data'!$A$3:$A$371,0))</f>
        <v>Rebecca Ellis</v>
      </c>
      <c r="C124" s="21">
        <f>INDEX('Members Data'!$C$3:$C$372,MATCH(A124,'Members Data'!$A$3:$A$371,0))</f>
        <v>75</v>
      </c>
      <c r="D124" s="21" t="str">
        <f>INDEX('Members Data'!$D$3:$D$371,MATCH(A124,'Members Data'!$A$3:$A$371,0))</f>
        <v>Kiltormer Chester</v>
      </c>
      <c r="E124" s="21" t="str">
        <f>IFERROR(INDEX('Ring 2 11,12, 21 - 26'!#REF!,MATCH(A124,'Ring 2 11,12, 21 - 26'!#REF!,0)),"0")</f>
        <v>0</v>
      </c>
      <c r="F124" s="21" t="str">
        <f>IFERROR(INDEX('Ring 2 11,12, 21 - 26'!#REF!,MATCH(A124,'Ring 2 11,12, 21 - 26'!#REF!,0)),"0")</f>
        <v>0</v>
      </c>
      <c r="G124" s="21" t="str">
        <f>IFERROR(INDEX('Ring 2 11,12, 21 - 26'!#REF!,MATCH(A124,'Ring 2 11,12, 21 - 26'!#REF!,0)),"0")</f>
        <v>0</v>
      </c>
      <c r="H124" s="21" t="str">
        <f>IFERROR(INDEX('Ring 3 27 - 41'!#REF!,MATCH(A124,'Ring 3 27 - 41'!#REF!,0)),"0")</f>
        <v>0</v>
      </c>
      <c r="I124" s="21" t="str">
        <f>IFERROR(INDEX('Ring 3 27 - 41'!#REF!,MATCH(A124,'Ring 3 27 - 41'!#REF!,0)),"0")</f>
        <v>0</v>
      </c>
      <c r="J124" s="21" t="str">
        <f>IFERROR(INDEX('Ring 3 27 - 41'!#REF!,MATCH(A124,'Ring 3 27 - 41'!#REF!,0)),"0")</f>
        <v>0</v>
      </c>
      <c r="K124" s="18">
        <f t="shared" si="7"/>
        <v>0</v>
      </c>
      <c r="L124" s="1" cm="1">
        <f t="array" ref="L124">SUMPRODUCT((K124&lt;=$K$4:$K$307)/COUNTIF($K$4:$K$307,$K$4:$K$307))</f>
        <v>0.99999999999999634</v>
      </c>
      <c r="M124">
        <f t="shared" si="8"/>
        <v>0</v>
      </c>
      <c r="N124">
        <f t="shared" si="5"/>
        <v>0.99999999999999634</v>
      </c>
      <c r="O124">
        <f t="shared" si="9"/>
        <v>0</v>
      </c>
      <c r="P124">
        <f t="shared" si="6"/>
        <v>0.99999999999999634</v>
      </c>
    </row>
    <row r="125" spans="1:16" ht="17.399999999999999" x14ac:dyDescent="0.3">
      <c r="A125" s="20" t="str">
        <f t="array" ref="A125">LOOKUP(2,1/(COUNTIF($A$1:A124,'Members Data'!$A$3:$A$371)=0),'Members Data'!$A$3:$A$371)</f>
        <v>S104</v>
      </c>
      <c r="B125" s="21" t="str">
        <f>INDEX('Members Data'!$B$3:$B$371,MATCH(A125,'Members Data'!$A$3:$A$371,0))</f>
        <v>Rebecca Ellis</v>
      </c>
      <c r="C125" s="21">
        <f>INDEX('Members Data'!$C$3:$C$372,MATCH(A125,'Members Data'!$A$3:$A$371,0))</f>
        <v>75</v>
      </c>
      <c r="D125" s="21" t="str">
        <f>INDEX('Members Data'!$D$3:$D$371,MATCH(A125,'Members Data'!$A$3:$A$371,0))</f>
        <v>Millrowes Mountain High</v>
      </c>
      <c r="E125" s="21" t="str">
        <f>IFERROR(INDEX('Ring 2 11,12, 21 - 26'!#REF!,MATCH(A125,'Ring 2 11,12, 21 - 26'!#REF!,0)),"0")</f>
        <v>0</v>
      </c>
      <c r="F125" s="21" t="str">
        <f>IFERROR(INDEX('Ring 2 11,12, 21 - 26'!#REF!,MATCH(A125,'Ring 2 11,12, 21 - 26'!#REF!,0)),"0")</f>
        <v>0</v>
      </c>
      <c r="G125" s="21" t="str">
        <f>IFERROR(INDEX('Ring 2 11,12, 21 - 26'!#REF!,MATCH(A125,'Ring 2 11,12, 21 - 26'!#REF!,0)),"0")</f>
        <v>0</v>
      </c>
      <c r="H125" s="21" t="str">
        <f>IFERROR(INDEX('Ring 3 27 - 41'!#REF!,MATCH(A125,'Ring 3 27 - 41'!#REF!,0)),"0")</f>
        <v>0</v>
      </c>
      <c r="I125" s="21" t="str">
        <f>IFERROR(INDEX('Ring 3 27 - 41'!#REF!,MATCH(A125,'Ring 3 27 - 41'!#REF!,0)),"0")</f>
        <v>0</v>
      </c>
      <c r="J125" s="21" t="str">
        <f>IFERROR(INDEX('Ring 3 27 - 41'!#REF!,MATCH(A125,'Ring 3 27 - 41'!#REF!,0)),"0")</f>
        <v>0</v>
      </c>
      <c r="K125" s="18">
        <f t="shared" si="7"/>
        <v>0</v>
      </c>
      <c r="L125" s="1" cm="1">
        <f t="array" ref="L125">SUMPRODUCT((K125&lt;=$K$4:$K$307)/COUNTIF($K$4:$K$307,$K$4:$K$307))</f>
        <v>0.99999999999999634</v>
      </c>
      <c r="M125">
        <f t="shared" si="8"/>
        <v>0</v>
      </c>
      <c r="N125">
        <f t="shared" si="5"/>
        <v>0.99999999999999634</v>
      </c>
      <c r="O125">
        <f t="shared" si="9"/>
        <v>0</v>
      </c>
      <c r="P125">
        <f t="shared" si="6"/>
        <v>0.99999999999999634</v>
      </c>
    </row>
    <row r="126" spans="1:16" ht="17.399999999999999" x14ac:dyDescent="0.3">
      <c r="A126" s="20" t="str">
        <f t="array" ref="A126">LOOKUP(2,1/(COUNTIF($A$1:A125,'Members Data'!$A$3:$A$371)=0),'Members Data'!$A$3:$A$371)</f>
        <v>S103</v>
      </c>
      <c r="B126" s="21" t="str">
        <f>INDEX('Members Data'!$B$3:$B$371,MATCH(A126,'Members Data'!$A$3:$A$371,0))</f>
        <v>Hayley Jayne Sutton</v>
      </c>
      <c r="C126" s="21">
        <f>INDEX('Members Data'!$C$3:$C$372,MATCH(A126,'Members Data'!$A$3:$A$371,0))</f>
        <v>74</v>
      </c>
      <c r="D126" s="21" t="str">
        <f>INDEX('Members Data'!$D$3:$D$371,MATCH(A126,'Members Data'!$A$3:$A$371,0))</f>
        <v>Forrest Palma Violet</v>
      </c>
      <c r="E126" s="21" t="str">
        <f>IFERROR(INDEX('Ring 2 11,12, 21 - 26'!#REF!,MATCH(A126,'Ring 2 11,12, 21 - 26'!#REF!,0)),"0")</f>
        <v>0</v>
      </c>
      <c r="F126" s="21" t="str">
        <f>IFERROR(INDEX('Ring 2 11,12, 21 - 26'!#REF!,MATCH(A126,'Ring 2 11,12, 21 - 26'!#REF!,0)),"0")</f>
        <v>0</v>
      </c>
      <c r="G126" s="21" t="str">
        <f>IFERROR(INDEX('Ring 2 11,12, 21 - 26'!#REF!,MATCH(A126,'Ring 2 11,12, 21 - 26'!#REF!,0)),"0")</f>
        <v>0</v>
      </c>
      <c r="H126" s="21" t="str">
        <f>IFERROR(INDEX('Ring 3 27 - 41'!#REF!,MATCH(A126,'Ring 3 27 - 41'!#REF!,0)),"0")</f>
        <v>0</v>
      </c>
      <c r="I126" s="21" t="str">
        <f>IFERROR(INDEX('Ring 3 27 - 41'!#REF!,MATCH(A126,'Ring 3 27 - 41'!#REF!,0)),"0")</f>
        <v>0</v>
      </c>
      <c r="J126" s="21" t="str">
        <f>IFERROR(INDEX('Ring 3 27 - 41'!#REF!,MATCH(A126,'Ring 3 27 - 41'!#REF!,0)),"0")</f>
        <v>0</v>
      </c>
      <c r="K126" s="18">
        <f t="shared" si="7"/>
        <v>0</v>
      </c>
      <c r="L126" s="1" cm="1">
        <f t="array" ref="L126">SUMPRODUCT((K126&lt;=$K$4:$K$307)/COUNTIF($K$4:$K$307,$K$4:$K$307))</f>
        <v>0.99999999999999634</v>
      </c>
      <c r="M126">
        <f t="shared" si="8"/>
        <v>0</v>
      </c>
      <c r="N126">
        <f t="shared" si="5"/>
        <v>0.99999999999999634</v>
      </c>
      <c r="O126">
        <f t="shared" si="9"/>
        <v>0</v>
      </c>
      <c r="P126">
        <f t="shared" si="6"/>
        <v>0.99999999999999634</v>
      </c>
    </row>
    <row r="127" spans="1:16" ht="17.399999999999999" x14ac:dyDescent="0.3">
      <c r="A127" s="20" t="str">
        <f t="array" ref="A127">LOOKUP(2,1/(COUNTIF($A$1:A126,'Members Data'!$A$3:$A$371)=0),'Members Data'!$A$3:$A$371)</f>
        <v>I102</v>
      </c>
      <c r="B127" s="21" t="str">
        <f>INDEX('Members Data'!$B$3:$B$371,MATCH(A127,'Members Data'!$A$3:$A$371,0))</f>
        <v xml:space="preserve">Neve Eliott </v>
      </c>
      <c r="C127" s="21">
        <f>INDEX('Members Data'!$C$3:$C$372,MATCH(A127,'Members Data'!$A$3:$A$371,0))</f>
        <v>73</v>
      </c>
      <c r="D127" s="21" t="str">
        <f>INDEX('Members Data'!$D$3:$D$371,MATCH(A127,'Members Data'!$A$3:$A$371,0))</f>
        <v>Romeo</v>
      </c>
      <c r="E127" s="21" t="str">
        <f>IFERROR(INDEX('Ring 2 11,12, 21 - 26'!#REF!,MATCH(A127,'Ring 2 11,12, 21 - 26'!#REF!,0)),"0")</f>
        <v>0</v>
      </c>
      <c r="F127" s="21" t="str">
        <f>IFERROR(INDEX('Ring 2 11,12, 21 - 26'!#REF!,MATCH(A127,'Ring 2 11,12, 21 - 26'!#REF!,0)),"0")</f>
        <v>0</v>
      </c>
      <c r="G127" s="21" t="str">
        <f>IFERROR(INDEX('Ring 2 11,12, 21 - 26'!#REF!,MATCH(A127,'Ring 2 11,12, 21 - 26'!#REF!,0)),"0")</f>
        <v>0</v>
      </c>
      <c r="H127" s="21" t="str">
        <f>IFERROR(INDEX('Ring 3 27 - 41'!#REF!,MATCH(A127,'Ring 3 27 - 41'!#REF!,0)),"0")</f>
        <v>0</v>
      </c>
      <c r="I127" s="21" t="str">
        <f>IFERROR(INDEX('Ring 3 27 - 41'!#REF!,MATCH(A127,'Ring 3 27 - 41'!#REF!,0)),"0")</f>
        <v>0</v>
      </c>
      <c r="J127" s="21" t="str">
        <f>IFERROR(INDEX('Ring 3 27 - 41'!#REF!,MATCH(A127,'Ring 3 27 - 41'!#REF!,0)),"0")</f>
        <v>0</v>
      </c>
      <c r="K127" s="18">
        <f t="shared" si="7"/>
        <v>0</v>
      </c>
      <c r="L127" s="1" cm="1">
        <f t="array" ref="L127">SUMPRODUCT((K127&lt;=$K$4:$K$307)/COUNTIF($K$4:$K$307,$K$4:$K$307))</f>
        <v>0.99999999999999634</v>
      </c>
      <c r="M127">
        <f t="shared" si="8"/>
        <v>0</v>
      </c>
      <c r="N127">
        <f t="shared" si="5"/>
        <v>0.99999999999999634</v>
      </c>
      <c r="O127">
        <f t="shared" si="9"/>
        <v>0</v>
      </c>
      <c r="P127">
        <f t="shared" si="6"/>
        <v>0.99999999999999634</v>
      </c>
    </row>
    <row r="128" spans="1:16" ht="17.399999999999999" x14ac:dyDescent="0.3">
      <c r="A128" s="20" t="str">
        <f t="array" ref="A128">LOOKUP(2,1/(COUNTIF($A$1:A127,'Members Data'!$A$3:$A$371)=0),'Members Data'!$A$3:$A$371)</f>
        <v>J101</v>
      </c>
      <c r="B128" s="21" t="str">
        <f>INDEX('Members Data'!$B$3:$B$371,MATCH(A128,'Members Data'!$A$3:$A$371,0))</f>
        <v>Arabella-Peach Dean</v>
      </c>
      <c r="C128" s="21">
        <f>INDEX('Members Data'!$C$3:$C$372,MATCH(A128,'Members Data'!$A$3:$A$371,0))</f>
        <v>72</v>
      </c>
      <c r="D128" s="21" t="str">
        <f>INDEX('Members Data'!$D$3:$D$371,MATCH(A128,'Members Data'!$A$3:$A$371,0))</f>
        <v>Cwmbrook Jackson</v>
      </c>
      <c r="E128" s="21" t="str">
        <f>IFERROR(INDEX('Ring 2 11,12, 21 - 26'!#REF!,MATCH(A128,'Ring 2 11,12, 21 - 26'!#REF!,0)),"0")</f>
        <v>0</v>
      </c>
      <c r="F128" s="21" t="str">
        <f>IFERROR(INDEX('Ring 2 11,12, 21 - 26'!#REF!,MATCH(A128,'Ring 2 11,12, 21 - 26'!#REF!,0)),"0")</f>
        <v>0</v>
      </c>
      <c r="G128" s="21" t="str">
        <f>IFERROR(INDEX('Ring 2 11,12, 21 - 26'!#REF!,MATCH(A128,'Ring 2 11,12, 21 - 26'!#REF!,0)),"0")</f>
        <v>0</v>
      </c>
      <c r="H128" s="21" t="str">
        <f>IFERROR(INDEX('Ring 3 27 - 41'!#REF!,MATCH(A128,'Ring 3 27 - 41'!#REF!,0)),"0")</f>
        <v>0</v>
      </c>
      <c r="I128" s="21" t="str">
        <f>IFERROR(INDEX('Ring 3 27 - 41'!#REF!,MATCH(A128,'Ring 3 27 - 41'!#REF!,0)),"0")</f>
        <v>0</v>
      </c>
      <c r="J128" s="21" t="str">
        <f>IFERROR(INDEX('Ring 3 27 - 41'!#REF!,MATCH(A128,'Ring 3 27 - 41'!#REF!,0)),"0")</f>
        <v>0</v>
      </c>
      <c r="K128" s="18">
        <f t="shared" si="7"/>
        <v>0</v>
      </c>
      <c r="L128" s="1" cm="1">
        <f t="array" ref="L128">SUMPRODUCT((K128&lt;=$K$4:$K$307)/COUNTIF($K$4:$K$307,$K$4:$K$307))</f>
        <v>0.99999999999999634</v>
      </c>
      <c r="M128">
        <f t="shared" si="8"/>
        <v>0</v>
      </c>
      <c r="N128">
        <f t="shared" si="5"/>
        <v>0.99999999999999634</v>
      </c>
      <c r="O128">
        <f t="shared" si="9"/>
        <v>0</v>
      </c>
      <c r="P128">
        <f t="shared" si="6"/>
        <v>0.99999999999999634</v>
      </c>
    </row>
    <row r="129" spans="1:16" ht="17.399999999999999" x14ac:dyDescent="0.3">
      <c r="A129" s="20" t="str">
        <f t="array" ref="A129">LOOKUP(2,1/(COUNTIF($A$1:A128,'Members Data'!$A$3:$A$371)=0),'Members Data'!$A$3:$A$371)</f>
        <v>J100</v>
      </c>
      <c r="B129" s="21" t="str">
        <f>INDEX('Members Data'!$B$3:$B$371,MATCH(A129,'Members Data'!$A$3:$A$371,0))</f>
        <v>Izzy Berry</v>
      </c>
      <c r="C129" s="21">
        <f>INDEX('Members Data'!$C$3:$C$372,MATCH(A129,'Members Data'!$A$3:$A$371,0))</f>
        <v>71</v>
      </c>
      <c r="D129" s="21" t="str">
        <f>INDEX('Members Data'!$D$3:$D$371,MATCH(A129,'Members Data'!$A$3:$A$371,0))</f>
        <v>Clanmill Spartacus</v>
      </c>
      <c r="E129" s="21" t="str">
        <f>IFERROR(INDEX('Ring 2 11,12, 21 - 26'!#REF!,MATCH(A129,'Ring 2 11,12, 21 - 26'!#REF!,0)),"0")</f>
        <v>0</v>
      </c>
      <c r="F129" s="21" t="str">
        <f>IFERROR(INDEX('Ring 2 11,12, 21 - 26'!#REF!,MATCH(A129,'Ring 2 11,12, 21 - 26'!#REF!,0)),"0")</f>
        <v>0</v>
      </c>
      <c r="G129" s="21" t="str">
        <f>IFERROR(INDEX('Ring 2 11,12, 21 - 26'!#REF!,MATCH(A129,'Ring 2 11,12, 21 - 26'!#REF!,0)),"0")</f>
        <v>0</v>
      </c>
      <c r="H129" s="21" t="str">
        <f>IFERROR(INDEX('Ring 3 27 - 41'!#REF!,MATCH(A129,'Ring 3 27 - 41'!#REF!,0)),"0")</f>
        <v>0</v>
      </c>
      <c r="I129" s="21" t="str">
        <f>IFERROR(INDEX('Ring 3 27 - 41'!#REF!,MATCH(A129,'Ring 3 27 - 41'!#REF!,0)),"0")</f>
        <v>0</v>
      </c>
      <c r="J129" s="21" t="str">
        <f>IFERROR(INDEX('Ring 3 27 - 41'!#REF!,MATCH(A129,'Ring 3 27 - 41'!#REF!,0)),"0")</f>
        <v>0</v>
      </c>
      <c r="K129" s="18">
        <f t="shared" si="7"/>
        <v>0</v>
      </c>
      <c r="L129" s="1" cm="1">
        <f t="array" ref="L129">SUMPRODUCT((K129&lt;=$K$4:$K$307)/COUNTIF($K$4:$K$307,$K$4:$K$307))</f>
        <v>0.99999999999999634</v>
      </c>
      <c r="M129">
        <f t="shared" si="8"/>
        <v>0</v>
      </c>
      <c r="N129">
        <f t="shared" si="5"/>
        <v>0.99999999999999634</v>
      </c>
      <c r="O129">
        <f t="shared" si="9"/>
        <v>0</v>
      </c>
      <c r="P129">
        <f t="shared" si="6"/>
        <v>0.99999999999999634</v>
      </c>
    </row>
    <row r="130" spans="1:16" ht="17.399999999999999" x14ac:dyDescent="0.3">
      <c r="A130" s="20" t="str">
        <f t="array" ref="A130">LOOKUP(2,1/(COUNTIF($A$1:A129,'Members Data'!$A$3:$A$371)=0),'Members Data'!$A$3:$A$371)</f>
        <v>S99</v>
      </c>
      <c r="B130" s="21" t="str">
        <f>INDEX('Members Data'!$B$3:$B$371,MATCH(A130,'Members Data'!$A$3:$A$371,0))</f>
        <v>Amanda Haslam</v>
      </c>
      <c r="C130" s="21">
        <f>INDEX('Members Data'!$C$3:$C$372,MATCH(A130,'Members Data'!$A$3:$A$371,0))</f>
        <v>70</v>
      </c>
      <c r="D130" s="21" t="str">
        <f>INDEX('Members Data'!$D$3:$D$371,MATCH(A130,'Members Data'!$A$3:$A$371,0))</f>
        <v>Slieve An Oir King</v>
      </c>
      <c r="E130" s="21" t="str">
        <f>IFERROR(INDEX('Ring 2 11,12, 21 - 26'!#REF!,MATCH(A130,'Ring 2 11,12, 21 - 26'!#REF!,0)),"0")</f>
        <v>0</v>
      </c>
      <c r="F130" s="21" t="str">
        <f>IFERROR(INDEX('Ring 2 11,12, 21 - 26'!#REF!,MATCH(A130,'Ring 2 11,12, 21 - 26'!#REF!,0)),"0")</f>
        <v>0</v>
      </c>
      <c r="G130" s="21" t="str">
        <f>IFERROR(INDEX('Ring 2 11,12, 21 - 26'!#REF!,MATCH(A130,'Ring 2 11,12, 21 - 26'!#REF!,0)),"0")</f>
        <v>0</v>
      </c>
      <c r="H130" s="21" t="str">
        <f>IFERROR(INDEX('Ring 3 27 - 41'!#REF!,MATCH(A130,'Ring 3 27 - 41'!#REF!,0)),"0")</f>
        <v>0</v>
      </c>
      <c r="I130" s="21" t="str">
        <f>IFERROR(INDEX('Ring 3 27 - 41'!#REF!,MATCH(A130,'Ring 3 27 - 41'!#REF!,0)),"0")</f>
        <v>0</v>
      </c>
      <c r="J130" s="21" t="str">
        <f>IFERROR(INDEX('Ring 3 27 - 41'!#REF!,MATCH(A130,'Ring 3 27 - 41'!#REF!,0)),"0")</f>
        <v>0</v>
      </c>
      <c r="K130" s="18">
        <f t="shared" si="7"/>
        <v>0</v>
      </c>
      <c r="L130" s="1" cm="1">
        <f t="array" ref="L130">SUMPRODUCT((K130&lt;=$K$4:$K$307)/COUNTIF($K$4:$K$307,$K$4:$K$307))</f>
        <v>0.99999999999999634</v>
      </c>
      <c r="M130">
        <f t="shared" si="8"/>
        <v>0</v>
      </c>
      <c r="N130">
        <f t="shared" si="5"/>
        <v>0.99999999999999634</v>
      </c>
      <c r="O130">
        <f t="shared" si="9"/>
        <v>0</v>
      </c>
      <c r="P130">
        <f t="shared" si="6"/>
        <v>0.99999999999999634</v>
      </c>
    </row>
    <row r="131" spans="1:16" ht="17.399999999999999" x14ac:dyDescent="0.3">
      <c r="A131" s="20" t="str">
        <f t="array" ref="A131">LOOKUP(2,1/(COUNTIF($A$1:A130,'Members Data'!$A$3:$A$371)=0),'Members Data'!$A$3:$A$371)</f>
        <v>I98</v>
      </c>
      <c r="B131" s="21" t="str">
        <f>INDEX('Members Data'!$B$3:$B$371,MATCH(A131,'Members Data'!$A$3:$A$371,0))</f>
        <v>Alexia Sloane</v>
      </c>
      <c r="C131" s="21">
        <f>INDEX('Members Data'!$C$3:$C$372,MATCH(A131,'Members Data'!$A$3:$A$371,0))</f>
        <v>69</v>
      </c>
      <c r="D131" s="21" t="str">
        <f>INDEX('Members Data'!$D$3:$D$371,MATCH(A131,'Members Data'!$A$3:$A$371,0))</f>
        <v>Minnie</v>
      </c>
      <c r="E131" s="21" t="str">
        <f>IFERROR(INDEX('Ring 2 11,12, 21 - 26'!#REF!,MATCH(A131,'Ring 2 11,12, 21 - 26'!#REF!,0)),"0")</f>
        <v>0</v>
      </c>
      <c r="F131" s="21" t="str">
        <f>IFERROR(INDEX('Ring 2 11,12, 21 - 26'!#REF!,MATCH(A131,'Ring 2 11,12, 21 - 26'!#REF!,0)),"0")</f>
        <v>0</v>
      </c>
      <c r="G131" s="21" t="str">
        <f>IFERROR(INDEX('Ring 2 11,12, 21 - 26'!#REF!,MATCH(A131,'Ring 2 11,12, 21 - 26'!#REF!,0)),"0")</f>
        <v>0</v>
      </c>
      <c r="H131" s="21" t="str">
        <f>IFERROR(INDEX('Ring 3 27 - 41'!#REF!,MATCH(A131,'Ring 3 27 - 41'!#REF!,0)),"0")</f>
        <v>0</v>
      </c>
      <c r="I131" s="21" t="str">
        <f>IFERROR(INDEX('Ring 3 27 - 41'!#REF!,MATCH(A131,'Ring 3 27 - 41'!#REF!,0)),"0")</f>
        <v>0</v>
      </c>
      <c r="J131" s="21" t="str">
        <f>IFERROR(INDEX('Ring 3 27 - 41'!#REF!,MATCH(A131,'Ring 3 27 - 41'!#REF!,0)),"0")</f>
        <v>0</v>
      </c>
      <c r="K131" s="18">
        <f t="shared" si="7"/>
        <v>0</v>
      </c>
      <c r="L131" s="1" cm="1">
        <f t="array" ref="L131">SUMPRODUCT((K131&lt;=$K$4:$K$307)/COUNTIF($K$4:$K$307,$K$4:$K$307))</f>
        <v>0.99999999999999634</v>
      </c>
      <c r="M131">
        <f t="shared" si="8"/>
        <v>0</v>
      </c>
      <c r="N131">
        <f t="shared" si="5"/>
        <v>0.99999999999999634</v>
      </c>
      <c r="O131">
        <f t="shared" si="9"/>
        <v>0</v>
      </c>
      <c r="P131">
        <f t="shared" si="6"/>
        <v>0.99999999999999634</v>
      </c>
    </row>
    <row r="132" spans="1:16" ht="17.399999999999999" x14ac:dyDescent="0.3">
      <c r="A132" s="20" t="str">
        <f t="array" ref="A132">LOOKUP(2,1/(COUNTIF($A$1:A131,'Members Data'!$A$3:$A$371)=0),'Members Data'!$A$3:$A$371)</f>
        <v>I97</v>
      </c>
      <c r="B132" s="21" t="str">
        <f>INDEX('Members Data'!$B$3:$B$371,MATCH(A132,'Members Data'!$A$3:$A$371,0))</f>
        <v>Alexia Sloane</v>
      </c>
      <c r="C132" s="21">
        <f>INDEX('Members Data'!$C$3:$C$372,MATCH(A132,'Members Data'!$A$3:$A$371,0))</f>
        <v>69</v>
      </c>
      <c r="D132" s="21" t="str">
        <f>INDEX('Members Data'!$D$3:$D$371,MATCH(A132,'Members Data'!$A$3:$A$371,0))</f>
        <v>Pria</v>
      </c>
      <c r="E132" s="21" t="str">
        <f>IFERROR(INDEX('Ring 2 11,12, 21 - 26'!#REF!,MATCH(A132,'Ring 2 11,12, 21 - 26'!#REF!,0)),"0")</f>
        <v>0</v>
      </c>
      <c r="F132" s="21" t="str">
        <f>IFERROR(INDEX('Ring 2 11,12, 21 - 26'!#REF!,MATCH(A132,'Ring 2 11,12, 21 - 26'!#REF!,0)),"0")</f>
        <v>0</v>
      </c>
      <c r="G132" s="21" t="str">
        <f>IFERROR(INDEX('Ring 2 11,12, 21 - 26'!#REF!,MATCH(A132,'Ring 2 11,12, 21 - 26'!#REF!,0)),"0")</f>
        <v>0</v>
      </c>
      <c r="H132" s="21" t="str">
        <f>IFERROR(INDEX('Ring 3 27 - 41'!#REF!,MATCH(A132,'Ring 3 27 - 41'!#REF!,0)),"0")</f>
        <v>0</v>
      </c>
      <c r="I132" s="21" t="str">
        <f>IFERROR(INDEX('Ring 3 27 - 41'!#REF!,MATCH(A132,'Ring 3 27 - 41'!#REF!,0)),"0")</f>
        <v>0</v>
      </c>
      <c r="J132" s="21" t="str">
        <f>IFERROR(INDEX('Ring 3 27 - 41'!#REF!,MATCH(A132,'Ring 3 27 - 41'!#REF!,0)),"0")</f>
        <v>0</v>
      </c>
      <c r="K132" s="18">
        <f t="shared" si="7"/>
        <v>0</v>
      </c>
      <c r="L132" s="1" cm="1">
        <f t="array" ref="L132">SUMPRODUCT((K132&lt;=$K$4:$K$307)/COUNTIF($K$4:$K$307,$K$4:$K$307))</f>
        <v>0.99999999999999634</v>
      </c>
      <c r="M132">
        <f t="shared" si="8"/>
        <v>0</v>
      </c>
      <c r="N132">
        <f t="shared" ref="N132:N195" si="10">SUMPRODUCT((M132&lt;=$M$4:$M$307)/COUNTIF($M$3:$M$307,$M$4:$M$307))</f>
        <v>0.99999999999999634</v>
      </c>
      <c r="O132">
        <f t="shared" si="9"/>
        <v>0</v>
      </c>
      <c r="P132">
        <f t="shared" ref="P132:P195" si="11">SUMPRODUCT((O132&lt;=$O$4:$O$307)/COUNTIF($O$3:$O$307,$O$4:$O$307))</f>
        <v>0.99999999999999634</v>
      </c>
    </row>
    <row r="133" spans="1:16" ht="17.399999999999999" x14ac:dyDescent="0.3">
      <c r="A133" s="20" t="str">
        <f t="array" ref="A133">LOOKUP(2,1/(COUNTIF($A$1:A132,'Members Data'!$A$3:$A$371)=0),'Members Data'!$A$3:$A$371)</f>
        <v>S96</v>
      </c>
      <c r="B133" s="21" t="str">
        <f>INDEX('Members Data'!$B$3:$B$371,MATCH(A133,'Members Data'!$A$3:$A$371,0))</f>
        <v xml:space="preserve">Emily Howard </v>
      </c>
      <c r="C133" s="21">
        <f>INDEX('Members Data'!$C$3:$C$372,MATCH(A133,'Members Data'!$A$3:$A$371,0))</f>
        <v>68</v>
      </c>
      <c r="D133" s="21" t="str">
        <f>INDEX('Members Data'!$D$3:$D$371,MATCH(A133,'Members Data'!$A$3:$A$371,0))</f>
        <v xml:space="preserve">Ellswood Contessa </v>
      </c>
      <c r="E133" s="21" t="str">
        <f>IFERROR(INDEX('Ring 2 11,12, 21 - 26'!#REF!,MATCH(A133,'Ring 2 11,12, 21 - 26'!#REF!,0)),"0")</f>
        <v>0</v>
      </c>
      <c r="F133" s="21" t="str">
        <f>IFERROR(INDEX('Ring 2 11,12, 21 - 26'!#REF!,MATCH(A133,'Ring 2 11,12, 21 - 26'!#REF!,0)),"0")</f>
        <v>0</v>
      </c>
      <c r="G133" s="21" t="str">
        <f>IFERROR(INDEX('Ring 2 11,12, 21 - 26'!#REF!,MATCH(A133,'Ring 2 11,12, 21 - 26'!#REF!,0)),"0")</f>
        <v>0</v>
      </c>
      <c r="H133" s="21" t="str">
        <f>IFERROR(INDEX('Ring 3 27 - 41'!#REF!,MATCH(A133,'Ring 3 27 - 41'!#REF!,0)),"0")</f>
        <v>0</v>
      </c>
      <c r="I133" s="21" t="str">
        <f>IFERROR(INDEX('Ring 3 27 - 41'!#REF!,MATCH(A133,'Ring 3 27 - 41'!#REF!,0)),"0")</f>
        <v>0</v>
      </c>
      <c r="J133" s="21" t="str">
        <f>IFERROR(INDEX('Ring 3 27 - 41'!#REF!,MATCH(A133,'Ring 3 27 - 41'!#REF!,0)),"0")</f>
        <v>0</v>
      </c>
      <c r="K133" s="18">
        <f t="shared" ref="K133:K196" si="12">E133+H133</f>
        <v>0</v>
      </c>
      <c r="L133" s="1" cm="1">
        <f t="array" ref="L133">SUMPRODUCT((K133&lt;=$K$4:$K$307)/COUNTIF($K$4:$K$307,$K$4:$K$307))</f>
        <v>0.99999999999999634</v>
      </c>
      <c r="M133">
        <f t="shared" ref="M133:M196" si="13">F133+J133</f>
        <v>0</v>
      </c>
      <c r="N133">
        <f t="shared" si="10"/>
        <v>0.99999999999999634</v>
      </c>
      <c r="O133">
        <f t="shared" ref="O133:O196" si="14">G133+I133</f>
        <v>0</v>
      </c>
      <c r="P133">
        <f t="shared" si="11"/>
        <v>0.99999999999999634</v>
      </c>
    </row>
    <row r="134" spans="1:16" ht="17.399999999999999" x14ac:dyDescent="0.3">
      <c r="A134" s="20" t="str">
        <f t="array" ref="A134">LOOKUP(2,1/(COUNTIF($A$1:A133,'Members Data'!$A$3:$A$371)=0),'Members Data'!$A$3:$A$371)</f>
        <v>S95</v>
      </c>
      <c r="B134" s="21" t="str">
        <f>INDEX('Members Data'!$B$3:$B$371,MATCH(A134,'Members Data'!$A$3:$A$371,0))</f>
        <v>Joanne Rowcroft</v>
      </c>
      <c r="C134" s="21">
        <f>INDEX('Members Data'!$C$3:$C$372,MATCH(A134,'Members Data'!$A$3:$A$371,0))</f>
        <v>67</v>
      </c>
      <c r="D134" s="21" t="str">
        <f>INDEX('Members Data'!$D$3:$D$371,MATCH(A134,'Members Data'!$A$3:$A$371,0))</f>
        <v>Tannochbrae Torra</v>
      </c>
      <c r="E134" s="21" t="str">
        <f>IFERROR(INDEX('Ring 2 11,12, 21 - 26'!#REF!,MATCH(A134,'Ring 2 11,12, 21 - 26'!#REF!,0)),"0")</f>
        <v>0</v>
      </c>
      <c r="F134" s="21" t="str">
        <f>IFERROR(INDEX('Ring 2 11,12, 21 - 26'!#REF!,MATCH(A134,'Ring 2 11,12, 21 - 26'!#REF!,0)),"0")</f>
        <v>0</v>
      </c>
      <c r="G134" s="21" t="str">
        <f>IFERROR(INDEX('Ring 2 11,12, 21 - 26'!#REF!,MATCH(A134,'Ring 2 11,12, 21 - 26'!#REF!,0)),"0")</f>
        <v>0</v>
      </c>
      <c r="H134" s="21" t="str">
        <f>IFERROR(INDEX('Ring 3 27 - 41'!#REF!,MATCH(A134,'Ring 3 27 - 41'!#REF!,0)),"0")</f>
        <v>0</v>
      </c>
      <c r="I134" s="21" t="str">
        <f>IFERROR(INDEX('Ring 3 27 - 41'!#REF!,MATCH(A134,'Ring 3 27 - 41'!#REF!,0)),"0")</f>
        <v>0</v>
      </c>
      <c r="J134" s="21" t="str">
        <f>IFERROR(INDEX('Ring 3 27 - 41'!#REF!,MATCH(A134,'Ring 3 27 - 41'!#REF!,0)),"0")</f>
        <v>0</v>
      </c>
      <c r="K134" s="18">
        <f t="shared" si="12"/>
        <v>0</v>
      </c>
      <c r="L134" s="1" cm="1">
        <f t="array" ref="L134">SUMPRODUCT((K134&lt;=$K$4:$K$307)/COUNTIF($K$4:$K$307,$K$4:$K$307))</f>
        <v>0.99999999999999634</v>
      </c>
      <c r="M134">
        <f t="shared" si="13"/>
        <v>0</v>
      </c>
      <c r="N134">
        <f t="shared" si="10"/>
        <v>0.99999999999999634</v>
      </c>
      <c r="O134">
        <f t="shared" si="14"/>
        <v>0</v>
      </c>
      <c r="P134">
        <f t="shared" si="11"/>
        <v>0.99999999999999634</v>
      </c>
    </row>
    <row r="135" spans="1:16" ht="17.399999999999999" x14ac:dyDescent="0.3">
      <c r="A135" s="20" t="str">
        <f t="array" ref="A135">LOOKUP(2,1/(COUNTIF($A$1:A134,'Members Data'!$A$3:$A$371)=0),'Members Data'!$A$3:$A$371)</f>
        <v>I94</v>
      </c>
      <c r="B135" s="21" t="str">
        <f>INDEX('Members Data'!$B$3:$B$371,MATCH(A135,'Members Data'!$A$3:$A$371,0))</f>
        <v>Starr Frost</v>
      </c>
      <c r="C135" s="21">
        <f>INDEX('Members Data'!$C$3:$C$372,MATCH(A135,'Members Data'!$A$3:$A$371,0))</f>
        <v>66</v>
      </c>
      <c r="D135" s="21" t="str">
        <f>INDEX('Members Data'!$D$3:$D$371,MATCH(A135,'Members Data'!$A$3:$A$371,0))</f>
        <v>Nebo Rose Jones</v>
      </c>
      <c r="E135" s="21" t="str">
        <f>IFERROR(INDEX('Ring 2 11,12, 21 - 26'!#REF!,MATCH(A135,'Ring 2 11,12, 21 - 26'!#REF!,0)),"0")</f>
        <v>0</v>
      </c>
      <c r="F135" s="21" t="str">
        <f>IFERROR(INDEX('Ring 2 11,12, 21 - 26'!#REF!,MATCH(A135,'Ring 2 11,12, 21 - 26'!#REF!,0)),"0")</f>
        <v>0</v>
      </c>
      <c r="G135" s="21" t="str">
        <f>IFERROR(INDEX('Ring 2 11,12, 21 - 26'!#REF!,MATCH(A135,'Ring 2 11,12, 21 - 26'!#REF!,0)),"0")</f>
        <v>0</v>
      </c>
      <c r="H135" s="21" t="str">
        <f>IFERROR(INDEX('Ring 3 27 - 41'!#REF!,MATCH(A135,'Ring 3 27 - 41'!#REF!,0)),"0")</f>
        <v>0</v>
      </c>
      <c r="I135" s="21" t="str">
        <f>IFERROR(INDEX('Ring 3 27 - 41'!#REF!,MATCH(A135,'Ring 3 27 - 41'!#REF!,0)),"0")</f>
        <v>0</v>
      </c>
      <c r="J135" s="21" t="str">
        <f>IFERROR(INDEX('Ring 3 27 - 41'!#REF!,MATCH(A135,'Ring 3 27 - 41'!#REF!,0)),"0")</f>
        <v>0</v>
      </c>
      <c r="K135" s="18">
        <f t="shared" si="12"/>
        <v>0</v>
      </c>
      <c r="L135" s="1" cm="1">
        <f t="array" ref="L135">SUMPRODUCT((K135&lt;=$K$4:$K$307)/COUNTIF($K$4:$K$307,$K$4:$K$307))</f>
        <v>0.99999999999999634</v>
      </c>
      <c r="M135">
        <f t="shared" si="13"/>
        <v>0</v>
      </c>
      <c r="N135">
        <f t="shared" si="10"/>
        <v>0.99999999999999634</v>
      </c>
      <c r="O135">
        <f t="shared" si="14"/>
        <v>0</v>
      </c>
      <c r="P135">
        <f t="shared" si="11"/>
        <v>0.99999999999999634</v>
      </c>
    </row>
    <row r="136" spans="1:16" ht="17.399999999999999" x14ac:dyDescent="0.3">
      <c r="A136" s="20" t="str">
        <f t="array" ref="A136">LOOKUP(2,1/(COUNTIF($A$1:A135,'Members Data'!$A$3:$A$371)=0),'Members Data'!$A$3:$A$371)</f>
        <v>S93</v>
      </c>
      <c r="B136" s="21" t="str">
        <f>INDEX('Members Data'!$B$3:$B$371,MATCH(A136,'Members Data'!$A$3:$A$371,0))</f>
        <v>Mandy Guthrie</v>
      </c>
      <c r="C136" s="21">
        <f>INDEX('Members Data'!$C$3:$C$372,MATCH(A136,'Members Data'!$A$3:$A$371,0))</f>
        <v>65</v>
      </c>
      <c r="D136" s="21" t="str">
        <f>INDEX('Members Data'!$D$3:$D$371,MATCH(A136,'Members Data'!$A$3:$A$371,0))</f>
        <v>Moss Hall Gold Diamond</v>
      </c>
      <c r="E136" s="21" t="str">
        <f>IFERROR(INDEX('Ring 2 11,12, 21 - 26'!#REF!,MATCH(A136,'Ring 2 11,12, 21 - 26'!#REF!,0)),"0")</f>
        <v>0</v>
      </c>
      <c r="F136" s="21" t="str">
        <f>IFERROR(INDEX('Ring 2 11,12, 21 - 26'!#REF!,MATCH(A136,'Ring 2 11,12, 21 - 26'!#REF!,0)),"0")</f>
        <v>0</v>
      </c>
      <c r="G136" s="21" t="str">
        <f>IFERROR(INDEX('Ring 2 11,12, 21 - 26'!#REF!,MATCH(A136,'Ring 2 11,12, 21 - 26'!#REF!,0)),"0")</f>
        <v>0</v>
      </c>
      <c r="H136" s="21" t="str">
        <f>IFERROR(INDEX('Ring 3 27 - 41'!#REF!,MATCH(A136,'Ring 3 27 - 41'!#REF!,0)),"0")</f>
        <v>0</v>
      </c>
      <c r="I136" s="21" t="str">
        <f>IFERROR(INDEX('Ring 3 27 - 41'!#REF!,MATCH(A136,'Ring 3 27 - 41'!#REF!,0)),"0")</f>
        <v>0</v>
      </c>
      <c r="J136" s="21" t="str">
        <f>IFERROR(INDEX('Ring 3 27 - 41'!#REF!,MATCH(A136,'Ring 3 27 - 41'!#REF!,0)),"0")</f>
        <v>0</v>
      </c>
      <c r="K136" s="18">
        <f t="shared" si="12"/>
        <v>0</v>
      </c>
      <c r="L136" s="1" cm="1">
        <f t="array" ref="L136">SUMPRODUCT((K136&lt;=$K$4:$K$307)/COUNTIF($K$4:$K$307,$K$4:$K$307))</f>
        <v>0.99999999999999634</v>
      </c>
      <c r="M136">
        <f t="shared" si="13"/>
        <v>0</v>
      </c>
      <c r="N136">
        <f t="shared" si="10"/>
        <v>0.99999999999999634</v>
      </c>
      <c r="O136">
        <f t="shared" si="14"/>
        <v>0</v>
      </c>
      <c r="P136">
        <f t="shared" si="11"/>
        <v>0.99999999999999634</v>
      </c>
    </row>
    <row r="137" spans="1:16" ht="17.399999999999999" x14ac:dyDescent="0.3">
      <c r="A137" s="20" t="str">
        <f t="array" ref="A137">LOOKUP(2,1/(COUNTIF($A$1:A136,'Members Data'!$A$3:$A$371)=0),'Members Data'!$A$3:$A$371)</f>
        <v>S92</v>
      </c>
      <c r="B137" s="21" t="str">
        <f>INDEX('Members Data'!$B$3:$B$371,MATCH(A137,'Members Data'!$A$3:$A$371,0))</f>
        <v>Mandy Guthrie</v>
      </c>
      <c r="C137" s="21">
        <f>INDEX('Members Data'!$C$3:$C$372,MATCH(A137,'Members Data'!$A$3:$A$371,0))</f>
        <v>65</v>
      </c>
      <c r="D137" s="21" t="str">
        <f>INDEX('Members Data'!$D$3:$D$371,MATCH(A137,'Members Data'!$A$3:$A$371,0))</f>
        <v>Pembroke Star Man</v>
      </c>
      <c r="E137" s="21" t="str">
        <f>IFERROR(INDEX('Ring 2 11,12, 21 - 26'!#REF!,MATCH(A137,'Ring 2 11,12, 21 - 26'!#REF!,0)),"0")</f>
        <v>0</v>
      </c>
      <c r="F137" s="21" t="str">
        <f>IFERROR(INDEX('Ring 2 11,12, 21 - 26'!#REF!,MATCH(A137,'Ring 2 11,12, 21 - 26'!#REF!,0)),"0")</f>
        <v>0</v>
      </c>
      <c r="G137" s="21" t="str">
        <f>IFERROR(INDEX('Ring 2 11,12, 21 - 26'!#REF!,MATCH(A137,'Ring 2 11,12, 21 - 26'!#REF!,0)),"0")</f>
        <v>0</v>
      </c>
      <c r="H137" s="21" t="str">
        <f>IFERROR(INDEX('Ring 3 27 - 41'!#REF!,MATCH(A137,'Ring 3 27 - 41'!#REF!,0)),"0")</f>
        <v>0</v>
      </c>
      <c r="I137" s="21" t="str">
        <f>IFERROR(INDEX('Ring 3 27 - 41'!#REF!,MATCH(A137,'Ring 3 27 - 41'!#REF!,0)),"0")</f>
        <v>0</v>
      </c>
      <c r="J137" s="21" t="str">
        <f>IFERROR(INDEX('Ring 3 27 - 41'!#REF!,MATCH(A137,'Ring 3 27 - 41'!#REF!,0)),"0")</f>
        <v>0</v>
      </c>
      <c r="K137" s="18">
        <f t="shared" si="12"/>
        <v>0</v>
      </c>
      <c r="L137" s="1" cm="1">
        <f t="array" ref="L137">SUMPRODUCT((K137&lt;=$K$4:$K$307)/COUNTIF($K$4:$K$307,$K$4:$K$307))</f>
        <v>0.99999999999999634</v>
      </c>
      <c r="M137">
        <f t="shared" si="13"/>
        <v>0</v>
      </c>
      <c r="N137">
        <f t="shared" si="10"/>
        <v>0.99999999999999634</v>
      </c>
      <c r="O137">
        <f t="shared" si="14"/>
        <v>0</v>
      </c>
      <c r="P137">
        <f t="shared" si="11"/>
        <v>0.99999999999999634</v>
      </c>
    </row>
    <row r="138" spans="1:16" ht="17.399999999999999" x14ac:dyDescent="0.3">
      <c r="A138" s="20" t="str">
        <f t="array" ref="A138">LOOKUP(2,1/(COUNTIF($A$1:A137,'Members Data'!$A$3:$A$371)=0),'Members Data'!$A$3:$A$371)</f>
        <v>I91</v>
      </c>
      <c r="B138" s="21" t="str">
        <f>INDEX('Members Data'!$B$3:$B$371,MATCH(A138,'Members Data'!$A$3:$A$371,0))</f>
        <v>Belle Cunningham</v>
      </c>
      <c r="C138" s="21">
        <f>INDEX('Members Data'!$C$3:$C$372,MATCH(A138,'Members Data'!$A$3:$A$371,0))</f>
        <v>64</v>
      </c>
      <c r="D138" s="21" t="str">
        <f>INDEX('Members Data'!$D$3:$D$371,MATCH(A138,'Members Data'!$A$3:$A$371,0))</f>
        <v>Hiyatt What's Happening</v>
      </c>
      <c r="E138" s="21" t="str">
        <f>IFERROR(INDEX('Ring 2 11,12, 21 - 26'!#REF!,MATCH(A138,'Ring 2 11,12, 21 - 26'!#REF!,0)),"0")</f>
        <v>0</v>
      </c>
      <c r="F138" s="21" t="str">
        <f>IFERROR(INDEX('Ring 2 11,12, 21 - 26'!#REF!,MATCH(A138,'Ring 2 11,12, 21 - 26'!#REF!,0)),"0")</f>
        <v>0</v>
      </c>
      <c r="G138" s="21" t="str">
        <f>IFERROR(INDEX('Ring 2 11,12, 21 - 26'!#REF!,MATCH(A138,'Ring 2 11,12, 21 - 26'!#REF!,0)),"0")</f>
        <v>0</v>
      </c>
      <c r="H138" s="21" t="str">
        <f>IFERROR(INDEX('Ring 3 27 - 41'!#REF!,MATCH(A138,'Ring 3 27 - 41'!#REF!,0)),"0")</f>
        <v>0</v>
      </c>
      <c r="I138" s="21" t="str">
        <f>IFERROR(INDEX('Ring 3 27 - 41'!#REF!,MATCH(A138,'Ring 3 27 - 41'!#REF!,0)),"0")</f>
        <v>0</v>
      </c>
      <c r="J138" s="21" t="str">
        <f>IFERROR(INDEX('Ring 3 27 - 41'!#REF!,MATCH(A138,'Ring 3 27 - 41'!#REF!,0)),"0")</f>
        <v>0</v>
      </c>
      <c r="K138" s="18">
        <f t="shared" si="12"/>
        <v>0</v>
      </c>
      <c r="L138" s="1" cm="1">
        <f t="array" ref="L138">SUMPRODUCT((K138&lt;=$K$4:$K$307)/COUNTIF($K$4:$K$307,$K$4:$K$307))</f>
        <v>0.99999999999999634</v>
      </c>
      <c r="M138">
        <f t="shared" si="13"/>
        <v>0</v>
      </c>
      <c r="N138">
        <f t="shared" si="10"/>
        <v>0.99999999999999634</v>
      </c>
      <c r="O138">
        <f t="shared" si="14"/>
        <v>0</v>
      </c>
      <c r="P138">
        <f t="shared" si="11"/>
        <v>0.99999999999999634</v>
      </c>
    </row>
    <row r="139" spans="1:16" ht="17.399999999999999" x14ac:dyDescent="0.3">
      <c r="A139" s="20" t="str">
        <f t="array" ref="A139">LOOKUP(2,1/(COUNTIF($A$1:A138,'Members Data'!$A$3:$A$371)=0),'Members Data'!$A$3:$A$371)</f>
        <v>I226</v>
      </c>
      <c r="B139" s="21" t="str">
        <f>INDEX('Members Data'!$B$3:$B$371,MATCH(A139,'Members Data'!$A$3:$A$371,0))</f>
        <v>Belle Cunningham</v>
      </c>
      <c r="C139" s="21">
        <f>INDEX('Members Data'!$C$3:$C$372,MATCH(A139,'Members Data'!$A$3:$A$371,0))</f>
        <v>64</v>
      </c>
      <c r="D139" s="21" t="str">
        <f>INDEX('Members Data'!$D$3:$D$371,MATCH(A139,'Members Data'!$A$3:$A$371,0))</f>
        <v>Llwyn Rhyn Natasha</v>
      </c>
      <c r="E139" s="21" t="str">
        <f>IFERROR(INDEX('Ring 2 11,12, 21 - 26'!#REF!,MATCH(A139,'Ring 2 11,12, 21 - 26'!#REF!,0)),"0")</f>
        <v>0</v>
      </c>
      <c r="F139" s="21" t="str">
        <f>IFERROR(INDEX('Ring 2 11,12, 21 - 26'!#REF!,MATCH(A139,'Ring 2 11,12, 21 - 26'!#REF!,0)),"0")</f>
        <v>0</v>
      </c>
      <c r="G139" s="21" t="str">
        <f>IFERROR(INDEX('Ring 2 11,12, 21 - 26'!#REF!,MATCH(A139,'Ring 2 11,12, 21 - 26'!#REF!,0)),"0")</f>
        <v>0</v>
      </c>
      <c r="H139" s="21" t="str">
        <f>IFERROR(INDEX('Ring 3 27 - 41'!#REF!,MATCH(A139,'Ring 3 27 - 41'!#REF!,0)),"0")</f>
        <v>0</v>
      </c>
      <c r="I139" s="21" t="str">
        <f>IFERROR(INDEX('Ring 3 27 - 41'!#REF!,MATCH(A139,'Ring 3 27 - 41'!#REF!,0)),"0")</f>
        <v>0</v>
      </c>
      <c r="J139" s="21" t="str">
        <f>IFERROR(INDEX('Ring 3 27 - 41'!#REF!,MATCH(A139,'Ring 3 27 - 41'!#REF!,0)),"0")</f>
        <v>0</v>
      </c>
      <c r="K139" s="18">
        <f t="shared" si="12"/>
        <v>0</v>
      </c>
      <c r="L139" s="1" cm="1">
        <f t="array" ref="L139">SUMPRODUCT((K139&lt;=$K$4:$K$307)/COUNTIF($K$4:$K$307,$K$4:$K$307))</f>
        <v>0.99999999999999634</v>
      </c>
      <c r="M139">
        <f t="shared" si="13"/>
        <v>0</v>
      </c>
      <c r="N139">
        <f t="shared" si="10"/>
        <v>0.99999999999999634</v>
      </c>
      <c r="O139">
        <f t="shared" si="14"/>
        <v>0</v>
      </c>
      <c r="P139">
        <f t="shared" si="11"/>
        <v>0.99999999999999634</v>
      </c>
    </row>
    <row r="140" spans="1:16" ht="17.399999999999999" x14ac:dyDescent="0.3">
      <c r="A140" s="20" t="str">
        <f t="array" ref="A140">LOOKUP(2,1/(COUNTIF($A$1:A139,'Members Data'!$A$3:$A$371)=0),'Members Data'!$A$3:$A$371)</f>
        <v>J90</v>
      </c>
      <c r="B140" s="21" t="str">
        <f>INDEX('Members Data'!$B$3:$B$371,MATCH(A140,'Members Data'!$A$3:$A$371,0))</f>
        <v>Dani Phillips</v>
      </c>
      <c r="C140" s="21">
        <f>INDEX('Members Data'!$C$3:$C$372,MATCH(A140,'Members Data'!$A$3:$A$371,0))</f>
        <v>63</v>
      </c>
      <c r="D140" s="21" t="str">
        <f>INDEX('Members Data'!$D$3:$D$371,MATCH(A140,'Members Data'!$A$3:$A$371,0))</f>
        <v>Forrest Rocky Road</v>
      </c>
      <c r="E140" s="21" t="str">
        <f>IFERROR(INDEX('Ring 2 11,12, 21 - 26'!#REF!,MATCH(A140,'Ring 2 11,12, 21 - 26'!#REF!,0)),"0")</f>
        <v>0</v>
      </c>
      <c r="F140" s="21" t="str">
        <f>IFERROR(INDEX('Ring 2 11,12, 21 - 26'!#REF!,MATCH(A140,'Ring 2 11,12, 21 - 26'!#REF!,0)),"0")</f>
        <v>0</v>
      </c>
      <c r="G140" s="21" t="str">
        <f>IFERROR(INDEX('Ring 2 11,12, 21 - 26'!#REF!,MATCH(A140,'Ring 2 11,12, 21 - 26'!#REF!,0)),"0")</f>
        <v>0</v>
      </c>
      <c r="H140" s="21" t="str">
        <f>IFERROR(INDEX('Ring 3 27 - 41'!#REF!,MATCH(A140,'Ring 3 27 - 41'!#REF!,0)),"0")</f>
        <v>0</v>
      </c>
      <c r="I140" s="21" t="str">
        <f>IFERROR(INDEX('Ring 3 27 - 41'!#REF!,MATCH(A140,'Ring 3 27 - 41'!#REF!,0)),"0")</f>
        <v>0</v>
      </c>
      <c r="J140" s="21" t="str">
        <f>IFERROR(INDEX('Ring 3 27 - 41'!#REF!,MATCH(A140,'Ring 3 27 - 41'!#REF!,0)),"0")</f>
        <v>0</v>
      </c>
      <c r="K140" s="18">
        <f t="shared" si="12"/>
        <v>0</v>
      </c>
      <c r="L140" s="1" cm="1">
        <f t="array" ref="L140">SUMPRODUCT((K140&lt;=$K$4:$K$307)/COUNTIF($K$4:$K$307,$K$4:$K$307))</f>
        <v>0.99999999999999634</v>
      </c>
      <c r="M140">
        <f t="shared" si="13"/>
        <v>0</v>
      </c>
      <c r="N140">
        <f t="shared" si="10"/>
        <v>0.99999999999999634</v>
      </c>
      <c r="O140">
        <f t="shared" si="14"/>
        <v>0</v>
      </c>
      <c r="P140">
        <f t="shared" si="11"/>
        <v>0.99999999999999634</v>
      </c>
    </row>
    <row r="141" spans="1:16" ht="17.399999999999999" x14ac:dyDescent="0.3">
      <c r="A141" s="20" t="str">
        <f t="array" ref="A141">LOOKUP(2,1/(COUNTIF($A$1:A140,'Members Data'!$A$3:$A$371)=0),'Members Data'!$A$3:$A$371)</f>
        <v>S89</v>
      </c>
      <c r="B141" s="21" t="str">
        <f>INDEX('Members Data'!$B$3:$B$371,MATCH(A141,'Members Data'!$A$3:$A$371,0))</f>
        <v>Kayleigh Savitsky</v>
      </c>
      <c r="C141" s="21">
        <f>INDEX('Members Data'!$C$3:$C$372,MATCH(A141,'Members Data'!$A$3:$A$371,0))</f>
        <v>62</v>
      </c>
      <c r="D141" s="21" t="str">
        <f>INDEX('Members Data'!$D$3:$D$371,MATCH(A141,'Members Data'!$A$3:$A$371,0))</f>
        <v>Trainriggs Harriet</v>
      </c>
      <c r="E141" s="21" t="str">
        <f>IFERROR(INDEX('Ring 2 11,12, 21 - 26'!#REF!,MATCH(A141,'Ring 2 11,12, 21 - 26'!#REF!,0)),"0")</f>
        <v>0</v>
      </c>
      <c r="F141" s="21" t="str">
        <f>IFERROR(INDEX('Ring 2 11,12, 21 - 26'!#REF!,MATCH(A141,'Ring 2 11,12, 21 - 26'!#REF!,0)),"0")</f>
        <v>0</v>
      </c>
      <c r="G141" s="21" t="str">
        <f>IFERROR(INDEX('Ring 2 11,12, 21 - 26'!#REF!,MATCH(A141,'Ring 2 11,12, 21 - 26'!#REF!,0)),"0")</f>
        <v>0</v>
      </c>
      <c r="H141" s="21" t="str">
        <f>IFERROR(INDEX('Ring 3 27 - 41'!#REF!,MATCH(A141,'Ring 3 27 - 41'!#REF!,0)),"0")</f>
        <v>0</v>
      </c>
      <c r="I141" s="21" t="str">
        <f>IFERROR(INDEX('Ring 3 27 - 41'!#REF!,MATCH(A141,'Ring 3 27 - 41'!#REF!,0)),"0")</f>
        <v>0</v>
      </c>
      <c r="J141" s="21" t="str">
        <f>IFERROR(INDEX('Ring 3 27 - 41'!#REF!,MATCH(A141,'Ring 3 27 - 41'!#REF!,0)),"0")</f>
        <v>0</v>
      </c>
      <c r="K141" s="18">
        <f t="shared" si="12"/>
        <v>0</v>
      </c>
      <c r="L141" s="1" cm="1">
        <f t="array" ref="L141">SUMPRODUCT((K141&lt;=$K$4:$K$307)/COUNTIF($K$4:$K$307,$K$4:$K$307))</f>
        <v>0.99999999999999634</v>
      </c>
      <c r="M141">
        <f t="shared" si="13"/>
        <v>0</v>
      </c>
      <c r="N141">
        <f t="shared" si="10"/>
        <v>0.99999999999999634</v>
      </c>
      <c r="O141">
        <f t="shared" si="14"/>
        <v>0</v>
      </c>
      <c r="P141">
        <f t="shared" si="11"/>
        <v>0.99999999999999634</v>
      </c>
    </row>
    <row r="142" spans="1:16" ht="17.399999999999999" x14ac:dyDescent="0.3">
      <c r="A142" s="20" t="str">
        <f t="array" ref="A142">LOOKUP(2,1/(COUNTIF($A$1:A141,'Members Data'!$A$3:$A$371)=0),'Members Data'!$A$3:$A$371)</f>
        <v>J88</v>
      </c>
      <c r="B142" s="21" t="str">
        <f>INDEX('Members Data'!$B$3:$B$371,MATCH(A142,'Members Data'!$A$3:$A$371,0))</f>
        <v>Lizzie Howard</v>
      </c>
      <c r="C142" s="21">
        <f>INDEX('Members Data'!$C$3:$C$372,MATCH(A142,'Members Data'!$A$3:$A$371,0))</f>
        <v>61</v>
      </c>
      <c r="D142" s="21" t="str">
        <f>INDEX('Members Data'!$D$3:$D$371,MATCH(A142,'Members Data'!$A$3:$A$371,0))</f>
        <v>Tibon Tequila Sunrise</v>
      </c>
      <c r="E142" s="21" t="str">
        <f>IFERROR(INDEX('Ring 2 11,12, 21 - 26'!#REF!,MATCH(A142,'Ring 2 11,12, 21 - 26'!#REF!,0)),"0")</f>
        <v>0</v>
      </c>
      <c r="F142" s="21" t="str">
        <f>IFERROR(INDEX('Ring 2 11,12, 21 - 26'!#REF!,MATCH(A142,'Ring 2 11,12, 21 - 26'!#REF!,0)),"0")</f>
        <v>0</v>
      </c>
      <c r="G142" s="21" t="str">
        <f>IFERROR(INDEX('Ring 2 11,12, 21 - 26'!#REF!,MATCH(A142,'Ring 2 11,12, 21 - 26'!#REF!,0)),"0")</f>
        <v>0</v>
      </c>
      <c r="H142" s="21" t="str">
        <f>IFERROR(INDEX('Ring 3 27 - 41'!#REF!,MATCH(A142,'Ring 3 27 - 41'!#REF!,0)),"0")</f>
        <v>0</v>
      </c>
      <c r="I142" s="21" t="str">
        <f>IFERROR(INDEX('Ring 3 27 - 41'!#REF!,MATCH(A142,'Ring 3 27 - 41'!#REF!,0)),"0")</f>
        <v>0</v>
      </c>
      <c r="J142" s="21" t="str">
        <f>IFERROR(INDEX('Ring 3 27 - 41'!#REF!,MATCH(A142,'Ring 3 27 - 41'!#REF!,0)),"0")</f>
        <v>0</v>
      </c>
      <c r="K142" s="18">
        <f t="shared" si="12"/>
        <v>0</v>
      </c>
      <c r="L142" s="1" cm="1">
        <f t="array" ref="L142">SUMPRODUCT((K142&lt;=$K$4:$K$307)/COUNTIF($K$4:$K$307,$K$4:$K$307))</f>
        <v>0.99999999999999634</v>
      </c>
      <c r="M142">
        <f t="shared" si="13"/>
        <v>0</v>
      </c>
      <c r="N142">
        <f t="shared" si="10"/>
        <v>0.99999999999999634</v>
      </c>
      <c r="O142">
        <f t="shared" si="14"/>
        <v>0</v>
      </c>
      <c r="P142">
        <f t="shared" si="11"/>
        <v>0.99999999999999634</v>
      </c>
    </row>
    <row r="143" spans="1:16" ht="17.399999999999999" x14ac:dyDescent="0.3">
      <c r="A143" s="20" t="str">
        <f t="array" ref="A143">LOOKUP(2,1/(COUNTIF($A$1:A142,'Members Data'!$A$3:$A$371)=0),'Members Data'!$A$3:$A$371)</f>
        <v>J213</v>
      </c>
      <c r="B143" s="21" t="str">
        <f>INDEX('Members Data'!$B$3:$B$371,MATCH(A143,'Members Data'!$A$3:$A$371,0))</f>
        <v>Lizzie Howard</v>
      </c>
      <c r="C143" s="21">
        <f>INDEX('Members Data'!$C$3:$C$372,MATCH(A143,'Members Data'!$A$3:$A$371,0))</f>
        <v>61</v>
      </c>
      <c r="D143" s="21" t="str">
        <f>INDEX('Members Data'!$D$3:$D$371,MATCH(A143,'Members Data'!$A$3:$A$371,0))</f>
        <v>Elswood Contessa</v>
      </c>
      <c r="E143" s="21" t="str">
        <f>IFERROR(INDEX('Ring 2 11,12, 21 - 26'!#REF!,MATCH(A143,'Ring 2 11,12, 21 - 26'!#REF!,0)),"0")</f>
        <v>0</v>
      </c>
      <c r="F143" s="21" t="str">
        <f>IFERROR(INDEX('Ring 2 11,12, 21 - 26'!#REF!,MATCH(A143,'Ring 2 11,12, 21 - 26'!#REF!,0)),"0")</f>
        <v>0</v>
      </c>
      <c r="G143" s="21" t="str">
        <f>IFERROR(INDEX('Ring 2 11,12, 21 - 26'!#REF!,MATCH(A143,'Ring 2 11,12, 21 - 26'!#REF!,0)),"0")</f>
        <v>0</v>
      </c>
      <c r="H143" s="21" t="str">
        <f>IFERROR(INDEX('Ring 3 27 - 41'!#REF!,MATCH(A143,'Ring 3 27 - 41'!#REF!,0)),"0")</f>
        <v>0</v>
      </c>
      <c r="I143" s="21" t="str">
        <f>IFERROR(INDEX('Ring 3 27 - 41'!#REF!,MATCH(A143,'Ring 3 27 - 41'!#REF!,0)),"0")</f>
        <v>0</v>
      </c>
      <c r="J143" s="21" t="str">
        <f>IFERROR(INDEX('Ring 3 27 - 41'!#REF!,MATCH(A143,'Ring 3 27 - 41'!#REF!,0)),"0")</f>
        <v>0</v>
      </c>
      <c r="K143" s="18">
        <f t="shared" si="12"/>
        <v>0</v>
      </c>
      <c r="L143" s="1" cm="1">
        <f t="array" ref="L143">SUMPRODUCT((K143&lt;=$K$4:$K$307)/COUNTIF($K$4:$K$307,$K$4:$K$307))</f>
        <v>0.99999999999999634</v>
      </c>
      <c r="M143">
        <f t="shared" si="13"/>
        <v>0</v>
      </c>
      <c r="N143">
        <f t="shared" si="10"/>
        <v>0.99999999999999634</v>
      </c>
      <c r="O143">
        <f t="shared" si="14"/>
        <v>0</v>
      </c>
      <c r="P143">
        <f t="shared" si="11"/>
        <v>0.99999999999999634</v>
      </c>
    </row>
    <row r="144" spans="1:16" ht="17.399999999999999" x14ac:dyDescent="0.3">
      <c r="A144" s="20" t="str">
        <f t="array" ref="A144">LOOKUP(2,1/(COUNTIF($A$1:A143,'Members Data'!$A$3:$A$371)=0),'Members Data'!$A$3:$A$371)</f>
        <v>J87</v>
      </c>
      <c r="B144" s="21" t="str">
        <f>INDEX('Members Data'!$B$3:$B$371,MATCH(A144,'Members Data'!$A$3:$A$371,0))</f>
        <v>Ivy Haworth</v>
      </c>
      <c r="C144" s="21">
        <f>INDEX('Members Data'!$C$3:$C$372,MATCH(A144,'Members Data'!$A$3:$A$371,0))</f>
        <v>60</v>
      </c>
      <c r="D144" s="21" t="str">
        <f>INDEX('Members Data'!$D$3:$D$371,MATCH(A144,'Members Data'!$A$3:$A$371,0))</f>
        <v>Nobby</v>
      </c>
      <c r="E144" s="21" t="str">
        <f>IFERROR(INDEX('Ring 2 11,12, 21 - 26'!#REF!,MATCH(A144,'Ring 2 11,12, 21 - 26'!#REF!,0)),"0")</f>
        <v>0</v>
      </c>
      <c r="F144" s="21" t="str">
        <f>IFERROR(INDEX('Ring 2 11,12, 21 - 26'!#REF!,MATCH(A144,'Ring 2 11,12, 21 - 26'!#REF!,0)),"0")</f>
        <v>0</v>
      </c>
      <c r="G144" s="21" t="str">
        <f>IFERROR(INDEX('Ring 2 11,12, 21 - 26'!#REF!,MATCH(A144,'Ring 2 11,12, 21 - 26'!#REF!,0)),"0")</f>
        <v>0</v>
      </c>
      <c r="H144" s="21" t="str">
        <f>IFERROR(INDEX('Ring 3 27 - 41'!#REF!,MATCH(A144,'Ring 3 27 - 41'!#REF!,0)),"0")</f>
        <v>0</v>
      </c>
      <c r="I144" s="21" t="str">
        <f>IFERROR(INDEX('Ring 3 27 - 41'!#REF!,MATCH(A144,'Ring 3 27 - 41'!#REF!,0)),"0")</f>
        <v>0</v>
      </c>
      <c r="J144" s="21" t="str">
        <f>IFERROR(INDEX('Ring 3 27 - 41'!#REF!,MATCH(A144,'Ring 3 27 - 41'!#REF!,0)),"0")</f>
        <v>0</v>
      </c>
      <c r="K144" s="18">
        <f t="shared" si="12"/>
        <v>0</v>
      </c>
      <c r="L144" s="1" cm="1">
        <f t="array" ref="L144">SUMPRODUCT((K144&lt;=$K$4:$K$307)/COUNTIF($K$4:$K$307,$K$4:$K$307))</f>
        <v>0.99999999999999634</v>
      </c>
      <c r="M144">
        <f t="shared" si="13"/>
        <v>0</v>
      </c>
      <c r="N144">
        <f t="shared" si="10"/>
        <v>0.99999999999999634</v>
      </c>
      <c r="O144">
        <f t="shared" si="14"/>
        <v>0</v>
      </c>
      <c r="P144">
        <f t="shared" si="11"/>
        <v>0.99999999999999634</v>
      </c>
    </row>
    <row r="145" spans="1:16" ht="17.399999999999999" x14ac:dyDescent="0.3">
      <c r="A145" s="20" t="str">
        <f t="array" ref="A145">LOOKUP(2,1/(COUNTIF($A$1:A144,'Members Data'!$A$3:$A$371)=0),'Members Data'!$A$3:$A$371)</f>
        <v>J86</v>
      </c>
      <c r="B145" s="21" t="str">
        <f>INDEX('Members Data'!$B$3:$B$371,MATCH(A145,'Members Data'!$A$3:$A$371,0))</f>
        <v>Ivy Haworth</v>
      </c>
      <c r="C145" s="21">
        <f>INDEX('Members Data'!$C$3:$C$372,MATCH(A145,'Members Data'!$A$3:$A$371,0))</f>
        <v>60</v>
      </c>
      <c r="D145" s="21" t="str">
        <f>INDEX('Members Data'!$D$3:$D$371,MATCH(A145,'Members Data'!$A$3:$A$371,0))</f>
        <v>Jula Golden Halfpenny</v>
      </c>
      <c r="E145" s="21" t="str">
        <f>IFERROR(INDEX('Ring 2 11,12, 21 - 26'!#REF!,MATCH(A145,'Ring 2 11,12, 21 - 26'!#REF!,0)),"0")</f>
        <v>0</v>
      </c>
      <c r="F145" s="21" t="str">
        <f>IFERROR(INDEX('Ring 2 11,12, 21 - 26'!#REF!,MATCH(A145,'Ring 2 11,12, 21 - 26'!#REF!,0)),"0")</f>
        <v>0</v>
      </c>
      <c r="G145" s="21" t="str">
        <f>IFERROR(INDEX('Ring 2 11,12, 21 - 26'!#REF!,MATCH(A145,'Ring 2 11,12, 21 - 26'!#REF!,0)),"0")</f>
        <v>0</v>
      </c>
      <c r="H145" s="21" t="str">
        <f>IFERROR(INDEX('Ring 3 27 - 41'!#REF!,MATCH(A145,'Ring 3 27 - 41'!#REF!,0)),"0")</f>
        <v>0</v>
      </c>
      <c r="I145" s="21" t="str">
        <f>IFERROR(INDEX('Ring 3 27 - 41'!#REF!,MATCH(A145,'Ring 3 27 - 41'!#REF!,0)),"0")</f>
        <v>0</v>
      </c>
      <c r="J145" s="21" t="str">
        <f>IFERROR(INDEX('Ring 3 27 - 41'!#REF!,MATCH(A145,'Ring 3 27 - 41'!#REF!,0)),"0")</f>
        <v>0</v>
      </c>
      <c r="K145" s="18">
        <f t="shared" si="12"/>
        <v>0</v>
      </c>
      <c r="L145" s="1" cm="1">
        <f t="array" ref="L145">SUMPRODUCT((K145&lt;=$K$4:$K$307)/COUNTIF($K$4:$K$307,$K$4:$K$307))</f>
        <v>0.99999999999999634</v>
      </c>
      <c r="M145">
        <f t="shared" si="13"/>
        <v>0</v>
      </c>
      <c r="N145">
        <f t="shared" si="10"/>
        <v>0.99999999999999634</v>
      </c>
      <c r="O145">
        <f t="shared" si="14"/>
        <v>0</v>
      </c>
      <c r="P145">
        <f t="shared" si="11"/>
        <v>0.99999999999999634</v>
      </c>
    </row>
    <row r="146" spans="1:16" ht="17.399999999999999" x14ac:dyDescent="0.3">
      <c r="A146" s="20" t="str">
        <f t="array" ref="A146">LOOKUP(2,1/(COUNTIF($A$1:A145,'Members Data'!$A$3:$A$371)=0),'Members Data'!$A$3:$A$371)</f>
        <v>J85</v>
      </c>
      <c r="B146" s="21" t="str">
        <f>INDEX('Members Data'!$B$3:$B$371,MATCH(A146,'Members Data'!$A$3:$A$371,0))</f>
        <v>Lacey Haworth</v>
      </c>
      <c r="C146" s="21">
        <f>INDEX('Members Data'!$C$3:$C$372,MATCH(A146,'Members Data'!$A$3:$A$371,0))</f>
        <v>59</v>
      </c>
      <c r="D146" s="21" t="str">
        <f>INDEX('Members Data'!$D$3:$D$371,MATCH(A146,'Members Data'!$A$3:$A$371,0))</f>
        <v>Nobby</v>
      </c>
      <c r="E146" s="21" t="str">
        <f>IFERROR(INDEX('Ring 2 11,12, 21 - 26'!#REF!,MATCH(A146,'Ring 2 11,12, 21 - 26'!#REF!,0)),"0")</f>
        <v>0</v>
      </c>
      <c r="F146" s="21" t="str">
        <f>IFERROR(INDEX('Ring 2 11,12, 21 - 26'!#REF!,MATCH(A146,'Ring 2 11,12, 21 - 26'!#REF!,0)),"0")</f>
        <v>0</v>
      </c>
      <c r="G146" s="21" t="str">
        <f>IFERROR(INDEX('Ring 2 11,12, 21 - 26'!#REF!,MATCH(A146,'Ring 2 11,12, 21 - 26'!#REF!,0)),"0")</f>
        <v>0</v>
      </c>
      <c r="H146" s="21" t="str">
        <f>IFERROR(INDEX('Ring 3 27 - 41'!#REF!,MATCH(A146,'Ring 3 27 - 41'!#REF!,0)),"0")</f>
        <v>0</v>
      </c>
      <c r="I146" s="21" t="str">
        <f>IFERROR(INDEX('Ring 3 27 - 41'!#REF!,MATCH(A146,'Ring 3 27 - 41'!#REF!,0)),"0")</f>
        <v>0</v>
      </c>
      <c r="J146" s="21" t="str">
        <f>IFERROR(INDEX('Ring 3 27 - 41'!#REF!,MATCH(A146,'Ring 3 27 - 41'!#REF!,0)),"0")</f>
        <v>0</v>
      </c>
      <c r="K146" s="18">
        <f t="shared" si="12"/>
        <v>0</v>
      </c>
      <c r="L146" s="1" cm="1">
        <f t="array" ref="L146">SUMPRODUCT((K146&lt;=$K$4:$K$307)/COUNTIF($K$4:$K$307,$K$4:$K$307))</f>
        <v>0.99999999999999634</v>
      </c>
      <c r="M146">
        <f t="shared" si="13"/>
        <v>0</v>
      </c>
      <c r="N146">
        <f t="shared" si="10"/>
        <v>0.99999999999999634</v>
      </c>
      <c r="O146">
        <f t="shared" si="14"/>
        <v>0</v>
      </c>
      <c r="P146">
        <f t="shared" si="11"/>
        <v>0.99999999999999634</v>
      </c>
    </row>
    <row r="147" spans="1:16" ht="17.399999999999999" x14ac:dyDescent="0.3">
      <c r="A147" s="20" t="str">
        <f t="array" ref="A147">LOOKUP(2,1/(COUNTIF($A$1:A146,'Members Data'!$A$3:$A$371)=0),'Members Data'!$A$3:$A$371)</f>
        <v>J84</v>
      </c>
      <c r="B147" s="21" t="str">
        <f>INDEX('Members Data'!$B$3:$B$371,MATCH(A147,'Members Data'!$A$3:$A$371,0))</f>
        <v>Lacey Haworth</v>
      </c>
      <c r="C147" s="21">
        <f>INDEX('Members Data'!$C$3:$C$372,MATCH(A147,'Members Data'!$A$3:$A$371,0))</f>
        <v>59</v>
      </c>
      <c r="D147" s="21" t="str">
        <f>INDEX('Members Data'!$D$3:$D$371,MATCH(A147,'Members Data'!$A$3:$A$371,0))</f>
        <v>Jula Golden Halfpenny</v>
      </c>
      <c r="E147" s="21" t="str">
        <f>IFERROR(INDEX('Ring 2 11,12, 21 - 26'!#REF!,MATCH(A147,'Ring 2 11,12, 21 - 26'!#REF!,0)),"0")</f>
        <v>0</v>
      </c>
      <c r="F147" s="21" t="str">
        <f>IFERROR(INDEX('Ring 2 11,12, 21 - 26'!#REF!,MATCH(A147,'Ring 2 11,12, 21 - 26'!#REF!,0)),"0")</f>
        <v>0</v>
      </c>
      <c r="G147" s="21" t="str">
        <f>IFERROR(INDEX('Ring 2 11,12, 21 - 26'!#REF!,MATCH(A147,'Ring 2 11,12, 21 - 26'!#REF!,0)),"0")</f>
        <v>0</v>
      </c>
      <c r="H147" s="21" t="str">
        <f>IFERROR(INDEX('Ring 3 27 - 41'!#REF!,MATCH(A147,'Ring 3 27 - 41'!#REF!,0)),"0")</f>
        <v>0</v>
      </c>
      <c r="I147" s="21" t="str">
        <f>IFERROR(INDEX('Ring 3 27 - 41'!#REF!,MATCH(A147,'Ring 3 27 - 41'!#REF!,0)),"0")</f>
        <v>0</v>
      </c>
      <c r="J147" s="21" t="str">
        <f>IFERROR(INDEX('Ring 3 27 - 41'!#REF!,MATCH(A147,'Ring 3 27 - 41'!#REF!,0)),"0")</f>
        <v>0</v>
      </c>
      <c r="K147" s="18">
        <f t="shared" si="12"/>
        <v>0</v>
      </c>
      <c r="L147" s="1" cm="1">
        <f t="array" ref="L147">SUMPRODUCT((K147&lt;=$K$4:$K$307)/COUNTIF($K$4:$K$307,$K$4:$K$307))</f>
        <v>0.99999999999999634</v>
      </c>
      <c r="M147">
        <f t="shared" si="13"/>
        <v>0</v>
      </c>
      <c r="N147">
        <f t="shared" si="10"/>
        <v>0.99999999999999634</v>
      </c>
      <c r="O147">
        <f t="shared" si="14"/>
        <v>0</v>
      </c>
      <c r="P147">
        <f t="shared" si="11"/>
        <v>0.99999999999999634</v>
      </c>
    </row>
    <row r="148" spans="1:16" ht="17.399999999999999" x14ac:dyDescent="0.3">
      <c r="A148" s="20" t="str">
        <f t="array" ref="A148">LOOKUP(2,1/(COUNTIF($A$1:A147,'Members Data'!$A$3:$A$371)=0),'Members Data'!$A$3:$A$371)</f>
        <v>S83</v>
      </c>
      <c r="B148" s="21" t="str">
        <f>INDEX('Members Data'!$B$3:$B$371,MATCH(A148,'Members Data'!$A$3:$A$371,0))</f>
        <v>Lisa Godfrey</v>
      </c>
      <c r="C148" s="21">
        <f>INDEX('Members Data'!$C$3:$C$372,MATCH(A148,'Members Data'!$A$3:$A$371,0))</f>
        <v>58</v>
      </c>
      <c r="D148" s="21" t="str">
        <f>INDEX('Members Data'!$D$3:$D$371,MATCH(A148,'Members Data'!$A$3:$A$371,0))</f>
        <v>Forrests Classic Daquiri</v>
      </c>
      <c r="E148" s="21" t="str">
        <f>IFERROR(INDEX('Ring 2 11,12, 21 - 26'!#REF!,MATCH(A148,'Ring 2 11,12, 21 - 26'!#REF!,0)),"0")</f>
        <v>0</v>
      </c>
      <c r="F148" s="21" t="str">
        <f>IFERROR(INDEX('Ring 2 11,12, 21 - 26'!#REF!,MATCH(A148,'Ring 2 11,12, 21 - 26'!#REF!,0)),"0")</f>
        <v>0</v>
      </c>
      <c r="G148" s="21" t="str">
        <f>IFERROR(INDEX('Ring 2 11,12, 21 - 26'!#REF!,MATCH(A148,'Ring 2 11,12, 21 - 26'!#REF!,0)),"0")</f>
        <v>0</v>
      </c>
      <c r="H148" s="21" t="str">
        <f>IFERROR(INDEX('Ring 3 27 - 41'!#REF!,MATCH(A148,'Ring 3 27 - 41'!#REF!,0)),"0")</f>
        <v>0</v>
      </c>
      <c r="I148" s="21" t="str">
        <f>IFERROR(INDEX('Ring 3 27 - 41'!#REF!,MATCH(A148,'Ring 3 27 - 41'!#REF!,0)),"0")</f>
        <v>0</v>
      </c>
      <c r="J148" s="21" t="str">
        <f>IFERROR(INDEX('Ring 3 27 - 41'!#REF!,MATCH(A148,'Ring 3 27 - 41'!#REF!,0)),"0")</f>
        <v>0</v>
      </c>
      <c r="K148" s="18">
        <f t="shared" si="12"/>
        <v>0</v>
      </c>
      <c r="L148" s="1" cm="1">
        <f t="array" ref="L148">SUMPRODUCT((K148&lt;=$K$4:$K$307)/COUNTIF($K$4:$K$307,$K$4:$K$307))</f>
        <v>0.99999999999999634</v>
      </c>
      <c r="M148">
        <f t="shared" si="13"/>
        <v>0</v>
      </c>
      <c r="N148">
        <f t="shared" si="10"/>
        <v>0.99999999999999634</v>
      </c>
      <c r="O148">
        <f t="shared" si="14"/>
        <v>0</v>
      </c>
      <c r="P148">
        <f t="shared" si="11"/>
        <v>0.99999999999999634</v>
      </c>
    </row>
    <row r="149" spans="1:16" ht="17.399999999999999" x14ac:dyDescent="0.3">
      <c r="A149" s="20" t="str">
        <f t="array" ref="A149">LOOKUP(2,1/(COUNTIF($A$1:A148,'Members Data'!$A$3:$A$371)=0),'Members Data'!$A$3:$A$371)</f>
        <v>J82</v>
      </c>
      <c r="B149" s="21" t="str">
        <f>INDEX('Members Data'!$B$3:$B$371,MATCH(A149,'Members Data'!$A$3:$A$371,0))</f>
        <v>Emilia White</v>
      </c>
      <c r="C149" s="21">
        <f>INDEX('Members Data'!$C$3:$C$372,MATCH(A149,'Members Data'!$A$3:$A$371,0))</f>
        <v>57</v>
      </c>
      <c r="D149" s="21" t="str">
        <f>INDEX('Members Data'!$D$3:$D$371,MATCH(A149,'Members Data'!$A$3:$A$371,0))</f>
        <v>Faerietale Romance</v>
      </c>
      <c r="E149" s="21" t="str">
        <f>IFERROR(INDEX('Ring 2 11,12, 21 - 26'!#REF!,MATCH(A149,'Ring 2 11,12, 21 - 26'!#REF!,0)),"0")</f>
        <v>0</v>
      </c>
      <c r="F149" s="21" t="str">
        <f>IFERROR(INDEX('Ring 2 11,12, 21 - 26'!#REF!,MATCH(A149,'Ring 2 11,12, 21 - 26'!#REF!,0)),"0")</f>
        <v>0</v>
      </c>
      <c r="G149" s="21" t="str">
        <f>IFERROR(INDEX('Ring 2 11,12, 21 - 26'!#REF!,MATCH(A149,'Ring 2 11,12, 21 - 26'!#REF!,0)),"0")</f>
        <v>0</v>
      </c>
      <c r="H149" s="21" t="str">
        <f>IFERROR(INDEX('Ring 3 27 - 41'!#REF!,MATCH(A149,'Ring 3 27 - 41'!#REF!,0)),"0")</f>
        <v>0</v>
      </c>
      <c r="I149" s="21" t="str">
        <f>IFERROR(INDEX('Ring 3 27 - 41'!#REF!,MATCH(A149,'Ring 3 27 - 41'!#REF!,0)),"0")</f>
        <v>0</v>
      </c>
      <c r="J149" s="21" t="str">
        <f>IFERROR(INDEX('Ring 3 27 - 41'!#REF!,MATCH(A149,'Ring 3 27 - 41'!#REF!,0)),"0")</f>
        <v>0</v>
      </c>
      <c r="K149" s="18">
        <f t="shared" si="12"/>
        <v>0</v>
      </c>
      <c r="L149" s="1" cm="1">
        <f t="array" ref="L149">SUMPRODUCT((K149&lt;=$K$4:$K$307)/COUNTIF($K$4:$K$307,$K$4:$K$307))</f>
        <v>0.99999999999999634</v>
      </c>
      <c r="M149">
        <f t="shared" si="13"/>
        <v>0</v>
      </c>
      <c r="N149">
        <f t="shared" si="10"/>
        <v>0.99999999999999634</v>
      </c>
      <c r="O149">
        <f t="shared" si="14"/>
        <v>0</v>
      </c>
      <c r="P149">
        <f t="shared" si="11"/>
        <v>0.99999999999999634</v>
      </c>
    </row>
    <row r="150" spans="1:16" ht="17.399999999999999" x14ac:dyDescent="0.3">
      <c r="A150" s="20" t="str">
        <f t="array" ref="A150">LOOKUP(2,1/(COUNTIF($A$1:A149,'Members Data'!$A$3:$A$371)=0),'Members Data'!$A$3:$A$371)</f>
        <v>J231</v>
      </c>
      <c r="B150" s="21" t="str">
        <f>INDEX('Members Data'!$B$3:$B$371,MATCH(A150,'Members Data'!$A$3:$A$371,0))</f>
        <v>Emilia White</v>
      </c>
      <c r="C150" s="21">
        <f>INDEX('Members Data'!$C$3:$C$372,MATCH(A150,'Members Data'!$A$3:$A$371,0))</f>
        <v>57</v>
      </c>
      <c r="D150" s="21" t="str">
        <f>INDEX('Members Data'!$D$3:$D$371,MATCH(A150,'Members Data'!$A$3:$A$371,0))</f>
        <v>Wilcrick Sailor Boy</v>
      </c>
      <c r="E150" s="21" t="str">
        <f>IFERROR(INDEX('Ring 2 11,12, 21 - 26'!#REF!,MATCH(A150,'Ring 2 11,12, 21 - 26'!#REF!,0)),"0")</f>
        <v>0</v>
      </c>
      <c r="F150" s="21" t="str">
        <f>IFERROR(INDEX('Ring 2 11,12, 21 - 26'!#REF!,MATCH(A150,'Ring 2 11,12, 21 - 26'!#REF!,0)),"0")</f>
        <v>0</v>
      </c>
      <c r="G150" s="21" t="str">
        <f>IFERROR(INDEX('Ring 2 11,12, 21 - 26'!#REF!,MATCH(A150,'Ring 2 11,12, 21 - 26'!#REF!,0)),"0")</f>
        <v>0</v>
      </c>
      <c r="H150" s="21" t="str">
        <f>IFERROR(INDEX('Ring 3 27 - 41'!#REF!,MATCH(A150,'Ring 3 27 - 41'!#REF!,0)),"0")</f>
        <v>0</v>
      </c>
      <c r="I150" s="21" t="str">
        <f>IFERROR(INDEX('Ring 3 27 - 41'!#REF!,MATCH(A150,'Ring 3 27 - 41'!#REF!,0)),"0")</f>
        <v>0</v>
      </c>
      <c r="J150" s="21" t="str">
        <f>IFERROR(INDEX('Ring 3 27 - 41'!#REF!,MATCH(A150,'Ring 3 27 - 41'!#REF!,0)),"0")</f>
        <v>0</v>
      </c>
      <c r="K150" s="18">
        <f t="shared" si="12"/>
        <v>0</v>
      </c>
      <c r="L150" s="1" cm="1">
        <f t="array" ref="L150">SUMPRODUCT((K150&lt;=$K$4:$K$307)/COUNTIF($K$4:$K$307,$K$4:$K$307))</f>
        <v>0.99999999999999634</v>
      </c>
      <c r="M150">
        <f t="shared" si="13"/>
        <v>0</v>
      </c>
      <c r="N150">
        <f t="shared" si="10"/>
        <v>0.99999999999999634</v>
      </c>
      <c r="O150">
        <f t="shared" si="14"/>
        <v>0</v>
      </c>
      <c r="P150">
        <f t="shared" si="11"/>
        <v>0.99999999999999634</v>
      </c>
    </row>
    <row r="151" spans="1:16" ht="17.399999999999999" x14ac:dyDescent="0.3">
      <c r="A151" s="20" t="str">
        <f t="array" ref="A151">LOOKUP(2,1/(COUNTIF($A$1:A150,'Members Data'!$A$3:$A$371)=0),'Members Data'!$A$3:$A$371)</f>
        <v>J232</v>
      </c>
      <c r="B151" s="21" t="str">
        <f>INDEX('Members Data'!$B$3:$B$371,MATCH(A151,'Members Data'!$A$3:$A$371,0))</f>
        <v>Emilia White</v>
      </c>
      <c r="C151" s="21">
        <f>INDEX('Members Data'!$C$3:$C$372,MATCH(A151,'Members Data'!$A$3:$A$371,0))</f>
        <v>57</v>
      </c>
      <c r="D151" s="21" t="str">
        <f>INDEX('Members Data'!$D$3:$D$371,MATCH(A151,'Members Data'!$A$3:$A$371,0))</f>
        <v>Jamana Mighty Oak</v>
      </c>
      <c r="E151" s="21" t="str">
        <f>IFERROR(INDEX('Ring 2 11,12, 21 - 26'!#REF!,MATCH(A151,'Ring 2 11,12, 21 - 26'!#REF!,0)),"0")</f>
        <v>0</v>
      </c>
      <c r="F151" s="21" t="str">
        <f>IFERROR(INDEX('Ring 2 11,12, 21 - 26'!#REF!,MATCH(A151,'Ring 2 11,12, 21 - 26'!#REF!,0)),"0")</f>
        <v>0</v>
      </c>
      <c r="G151" s="21" t="str">
        <f>IFERROR(INDEX('Ring 2 11,12, 21 - 26'!#REF!,MATCH(A151,'Ring 2 11,12, 21 - 26'!#REF!,0)),"0")</f>
        <v>0</v>
      </c>
      <c r="H151" s="21" t="str">
        <f>IFERROR(INDEX('Ring 3 27 - 41'!#REF!,MATCH(A151,'Ring 3 27 - 41'!#REF!,0)),"0")</f>
        <v>0</v>
      </c>
      <c r="I151" s="21" t="str">
        <f>IFERROR(INDEX('Ring 3 27 - 41'!#REF!,MATCH(A151,'Ring 3 27 - 41'!#REF!,0)),"0")</f>
        <v>0</v>
      </c>
      <c r="J151" s="21" t="str">
        <f>IFERROR(INDEX('Ring 3 27 - 41'!#REF!,MATCH(A151,'Ring 3 27 - 41'!#REF!,0)),"0")</f>
        <v>0</v>
      </c>
      <c r="K151" s="18">
        <f t="shared" si="12"/>
        <v>0</v>
      </c>
      <c r="L151" s="1" cm="1">
        <f t="array" ref="L151">SUMPRODUCT((K151&lt;=$K$4:$K$307)/COUNTIF($K$4:$K$307,$K$4:$K$307))</f>
        <v>0.99999999999999634</v>
      </c>
      <c r="M151">
        <f t="shared" si="13"/>
        <v>0</v>
      </c>
      <c r="N151">
        <f t="shared" si="10"/>
        <v>0.99999999999999634</v>
      </c>
      <c r="O151">
        <f t="shared" si="14"/>
        <v>0</v>
      </c>
      <c r="P151">
        <f t="shared" si="11"/>
        <v>0.99999999999999634</v>
      </c>
    </row>
    <row r="152" spans="1:16" ht="17.399999999999999" x14ac:dyDescent="0.3">
      <c r="A152" s="20" t="str">
        <f t="array" ref="A152">LOOKUP(2,1/(COUNTIF($A$1:A151,'Members Data'!$A$3:$A$371)=0),'Members Data'!$A$3:$A$371)</f>
        <v>S81</v>
      </c>
      <c r="B152" s="21" t="str">
        <f>INDEX('Members Data'!$B$3:$B$371,MATCH(A152,'Members Data'!$A$3:$A$371,0))</f>
        <v>Chloe Appleton</v>
      </c>
      <c r="C152" s="21">
        <f>INDEX('Members Data'!$C$3:$C$372,MATCH(A152,'Members Data'!$A$3:$A$371,0))</f>
        <v>56</v>
      </c>
      <c r="D152" s="21" t="str">
        <f>INDEX('Members Data'!$D$3:$D$371,MATCH(A152,'Members Data'!$A$3:$A$371,0))</f>
        <v>Thunder II</v>
      </c>
      <c r="E152" s="21" t="str">
        <f>IFERROR(INDEX('Ring 2 11,12, 21 - 26'!#REF!,MATCH(A152,'Ring 2 11,12, 21 - 26'!#REF!,0)),"0")</f>
        <v>0</v>
      </c>
      <c r="F152" s="21" t="str">
        <f>IFERROR(INDEX('Ring 2 11,12, 21 - 26'!#REF!,MATCH(A152,'Ring 2 11,12, 21 - 26'!#REF!,0)),"0")</f>
        <v>0</v>
      </c>
      <c r="G152" s="21" t="str">
        <f>IFERROR(INDEX('Ring 2 11,12, 21 - 26'!#REF!,MATCH(A152,'Ring 2 11,12, 21 - 26'!#REF!,0)),"0")</f>
        <v>0</v>
      </c>
      <c r="H152" s="21" t="str">
        <f>IFERROR(INDEX('Ring 3 27 - 41'!#REF!,MATCH(A152,'Ring 3 27 - 41'!#REF!,0)),"0")</f>
        <v>0</v>
      </c>
      <c r="I152" s="21" t="str">
        <f>IFERROR(INDEX('Ring 3 27 - 41'!#REF!,MATCH(A152,'Ring 3 27 - 41'!#REF!,0)),"0")</f>
        <v>0</v>
      </c>
      <c r="J152" s="21" t="str">
        <f>IFERROR(INDEX('Ring 3 27 - 41'!#REF!,MATCH(A152,'Ring 3 27 - 41'!#REF!,0)),"0")</f>
        <v>0</v>
      </c>
      <c r="K152" s="18">
        <f t="shared" si="12"/>
        <v>0</v>
      </c>
      <c r="L152" s="1" cm="1">
        <f t="array" ref="L152">SUMPRODUCT((K152&lt;=$K$4:$K$307)/COUNTIF($K$4:$K$307,$K$4:$K$307))</f>
        <v>0.99999999999999634</v>
      </c>
      <c r="M152">
        <f t="shared" si="13"/>
        <v>0</v>
      </c>
      <c r="N152">
        <f t="shared" si="10"/>
        <v>0.99999999999999634</v>
      </c>
      <c r="O152">
        <f t="shared" si="14"/>
        <v>0</v>
      </c>
      <c r="P152">
        <f t="shared" si="11"/>
        <v>0.99999999999999634</v>
      </c>
    </row>
    <row r="153" spans="1:16" ht="17.399999999999999" x14ac:dyDescent="0.3">
      <c r="A153" s="20" t="str">
        <f t="array" ref="A153">LOOKUP(2,1/(COUNTIF($A$1:A152,'Members Data'!$A$3:$A$371)=0),'Members Data'!$A$3:$A$371)</f>
        <v>I79</v>
      </c>
      <c r="B153" s="21" t="str">
        <f>INDEX('Members Data'!$B$3:$B$371,MATCH(A153,'Members Data'!$A$3:$A$371,0))</f>
        <v>Poppy Roberts</v>
      </c>
      <c r="C153" s="21">
        <f>INDEX('Members Data'!$C$3:$C$372,MATCH(A153,'Members Data'!$A$3:$A$371,0))</f>
        <v>55</v>
      </c>
      <c r="D153" s="21" t="str">
        <f>INDEX('Members Data'!$D$3:$D$371,MATCH(A153,'Members Data'!$A$3:$A$371,0))</f>
        <v>Ballyhoo Bubbles</v>
      </c>
      <c r="E153" s="21" t="str">
        <f>IFERROR(INDEX('Ring 2 11,12, 21 - 26'!#REF!,MATCH(A153,'Ring 2 11,12, 21 - 26'!#REF!,0)),"0")</f>
        <v>0</v>
      </c>
      <c r="F153" s="21" t="str">
        <f>IFERROR(INDEX('Ring 2 11,12, 21 - 26'!#REF!,MATCH(A153,'Ring 2 11,12, 21 - 26'!#REF!,0)),"0")</f>
        <v>0</v>
      </c>
      <c r="G153" s="21" t="str">
        <f>IFERROR(INDEX('Ring 2 11,12, 21 - 26'!#REF!,MATCH(A153,'Ring 2 11,12, 21 - 26'!#REF!,0)),"0")</f>
        <v>0</v>
      </c>
      <c r="H153" s="21" t="str">
        <f>IFERROR(INDEX('Ring 3 27 - 41'!#REF!,MATCH(A153,'Ring 3 27 - 41'!#REF!,0)),"0")</f>
        <v>0</v>
      </c>
      <c r="I153" s="21" t="str">
        <f>IFERROR(INDEX('Ring 3 27 - 41'!#REF!,MATCH(A153,'Ring 3 27 - 41'!#REF!,0)),"0")</f>
        <v>0</v>
      </c>
      <c r="J153" s="21" t="str">
        <f>IFERROR(INDEX('Ring 3 27 - 41'!#REF!,MATCH(A153,'Ring 3 27 - 41'!#REF!,0)),"0")</f>
        <v>0</v>
      </c>
      <c r="K153" s="18">
        <f t="shared" si="12"/>
        <v>0</v>
      </c>
      <c r="L153" s="1" cm="1">
        <f t="array" ref="L153">SUMPRODUCT((K153&lt;=$K$4:$K$307)/COUNTIF($K$4:$K$307,$K$4:$K$307))</f>
        <v>0.99999999999999634</v>
      </c>
      <c r="M153">
        <f t="shared" si="13"/>
        <v>0</v>
      </c>
      <c r="N153">
        <f t="shared" si="10"/>
        <v>0.99999999999999634</v>
      </c>
      <c r="O153">
        <f t="shared" si="14"/>
        <v>0</v>
      </c>
      <c r="P153">
        <f t="shared" si="11"/>
        <v>0.99999999999999634</v>
      </c>
    </row>
    <row r="154" spans="1:16" ht="17.399999999999999" x14ac:dyDescent="0.3">
      <c r="A154" s="20" t="str">
        <f t="array" ref="A154">LOOKUP(2,1/(COUNTIF($A$1:A153,'Members Data'!$A$3:$A$371)=0),'Members Data'!$A$3:$A$371)</f>
        <v>I78</v>
      </c>
      <c r="B154" s="21" t="str">
        <f>INDEX('Members Data'!$B$3:$B$371,MATCH(A154,'Members Data'!$A$3:$A$371,0))</f>
        <v>Poppy Roberts</v>
      </c>
      <c r="C154" s="21">
        <f>INDEX('Members Data'!$C$3:$C$372,MATCH(A154,'Members Data'!$A$3:$A$371,0))</f>
        <v>55</v>
      </c>
      <c r="D154" s="21" t="str">
        <f>INDEX('Members Data'!$D$3:$D$371,MATCH(A154,'Members Data'!$A$3:$A$371,0))</f>
        <v>See what Happens</v>
      </c>
      <c r="E154" s="21" t="str">
        <f>IFERROR(INDEX('Ring 2 11,12, 21 - 26'!#REF!,MATCH(A154,'Ring 2 11,12, 21 - 26'!#REF!,0)),"0")</f>
        <v>0</v>
      </c>
      <c r="F154" s="21" t="str">
        <f>IFERROR(INDEX('Ring 2 11,12, 21 - 26'!#REF!,MATCH(A154,'Ring 2 11,12, 21 - 26'!#REF!,0)),"0")</f>
        <v>0</v>
      </c>
      <c r="G154" s="21" t="str">
        <f>IFERROR(INDEX('Ring 2 11,12, 21 - 26'!#REF!,MATCH(A154,'Ring 2 11,12, 21 - 26'!#REF!,0)),"0")</f>
        <v>0</v>
      </c>
      <c r="H154" s="21" t="str">
        <f>IFERROR(INDEX('Ring 3 27 - 41'!#REF!,MATCH(A154,'Ring 3 27 - 41'!#REF!,0)),"0")</f>
        <v>0</v>
      </c>
      <c r="I154" s="21" t="str">
        <f>IFERROR(INDEX('Ring 3 27 - 41'!#REF!,MATCH(A154,'Ring 3 27 - 41'!#REF!,0)),"0")</f>
        <v>0</v>
      </c>
      <c r="J154" s="21" t="str">
        <f>IFERROR(INDEX('Ring 3 27 - 41'!#REF!,MATCH(A154,'Ring 3 27 - 41'!#REF!,0)),"0")</f>
        <v>0</v>
      </c>
      <c r="K154" s="18">
        <f t="shared" si="12"/>
        <v>0</v>
      </c>
      <c r="L154" s="1" cm="1">
        <f t="array" ref="L154">SUMPRODUCT((K154&lt;=$K$4:$K$307)/COUNTIF($K$4:$K$307,$K$4:$K$307))</f>
        <v>0.99999999999999634</v>
      </c>
      <c r="M154">
        <f t="shared" si="13"/>
        <v>0</v>
      </c>
      <c r="N154">
        <f t="shared" si="10"/>
        <v>0.99999999999999634</v>
      </c>
      <c r="O154">
        <f t="shared" si="14"/>
        <v>0</v>
      </c>
      <c r="P154">
        <f t="shared" si="11"/>
        <v>0.99999999999999634</v>
      </c>
    </row>
    <row r="155" spans="1:16" ht="17.399999999999999" x14ac:dyDescent="0.3">
      <c r="A155" s="20" t="str">
        <f t="array" ref="A155">LOOKUP(2,1/(COUNTIF($A$1:A154,'Members Data'!$A$3:$A$371)=0),'Members Data'!$A$3:$A$371)</f>
        <v>S77</v>
      </c>
      <c r="B155" s="21" t="str">
        <f>INDEX('Members Data'!$B$3:$B$371,MATCH(A155,'Members Data'!$A$3:$A$371,0))</f>
        <v>Joel Robinson</v>
      </c>
      <c r="C155" s="21">
        <f>INDEX('Members Data'!$C$3:$C$372,MATCH(A155,'Members Data'!$A$3:$A$371,0))</f>
        <v>54</v>
      </c>
      <c r="D155" s="21" t="str">
        <f>INDEX('Members Data'!$D$3:$D$371,MATCH(A155,'Members Data'!$A$3:$A$371,0))</f>
        <v>Ruskington Cuba</v>
      </c>
      <c r="E155" s="21" t="str">
        <f>IFERROR(INDEX('Ring 2 11,12, 21 - 26'!#REF!,MATCH(A155,'Ring 2 11,12, 21 - 26'!#REF!,0)),"0")</f>
        <v>0</v>
      </c>
      <c r="F155" s="21" t="str">
        <f>IFERROR(INDEX('Ring 2 11,12, 21 - 26'!#REF!,MATCH(A155,'Ring 2 11,12, 21 - 26'!#REF!,0)),"0")</f>
        <v>0</v>
      </c>
      <c r="G155" s="21" t="str">
        <f>IFERROR(INDEX('Ring 2 11,12, 21 - 26'!#REF!,MATCH(A155,'Ring 2 11,12, 21 - 26'!#REF!,0)),"0")</f>
        <v>0</v>
      </c>
      <c r="H155" s="21" t="str">
        <f>IFERROR(INDEX('Ring 3 27 - 41'!#REF!,MATCH(A155,'Ring 3 27 - 41'!#REF!,0)),"0")</f>
        <v>0</v>
      </c>
      <c r="I155" s="21" t="str">
        <f>IFERROR(INDEX('Ring 3 27 - 41'!#REF!,MATCH(A155,'Ring 3 27 - 41'!#REF!,0)),"0")</f>
        <v>0</v>
      </c>
      <c r="J155" s="21" t="str">
        <f>IFERROR(INDEX('Ring 3 27 - 41'!#REF!,MATCH(A155,'Ring 3 27 - 41'!#REF!,0)),"0")</f>
        <v>0</v>
      </c>
      <c r="K155" s="18">
        <f t="shared" si="12"/>
        <v>0</v>
      </c>
      <c r="L155" s="1" cm="1">
        <f t="array" ref="L155">SUMPRODUCT((K155&lt;=$K$4:$K$307)/COUNTIF($K$4:$K$307,$K$4:$K$307))</f>
        <v>0.99999999999999634</v>
      </c>
      <c r="M155">
        <f t="shared" si="13"/>
        <v>0</v>
      </c>
      <c r="N155">
        <f t="shared" si="10"/>
        <v>0.99999999999999634</v>
      </c>
      <c r="O155">
        <f t="shared" si="14"/>
        <v>0</v>
      </c>
      <c r="P155">
        <f t="shared" si="11"/>
        <v>0.99999999999999634</v>
      </c>
    </row>
    <row r="156" spans="1:16" ht="17.399999999999999" x14ac:dyDescent="0.3">
      <c r="A156" s="20" t="str">
        <f t="array" ref="A156">LOOKUP(2,1/(COUNTIF($A$1:A155,'Members Data'!$A$3:$A$371)=0),'Members Data'!$A$3:$A$371)</f>
        <v>S76</v>
      </c>
      <c r="B156" s="21" t="str">
        <f>INDEX('Members Data'!$B$3:$B$371,MATCH(A156,'Members Data'!$A$3:$A$371,0))</f>
        <v>Claire Burrows</v>
      </c>
      <c r="C156" s="21">
        <f>INDEX('Members Data'!$C$3:$C$372,MATCH(A156,'Members Data'!$A$3:$A$371,0))</f>
        <v>53</v>
      </c>
      <c r="D156" s="21" t="str">
        <f>INDEX('Members Data'!$D$3:$D$371,MATCH(A156,'Members Data'!$A$3:$A$371,0))</f>
        <v>Lady Verano</v>
      </c>
      <c r="E156" s="21" t="str">
        <f>IFERROR(INDEX('Ring 2 11,12, 21 - 26'!#REF!,MATCH(A156,'Ring 2 11,12, 21 - 26'!#REF!,0)),"0")</f>
        <v>0</v>
      </c>
      <c r="F156" s="21" t="str">
        <f>IFERROR(INDEX('Ring 2 11,12, 21 - 26'!#REF!,MATCH(A156,'Ring 2 11,12, 21 - 26'!#REF!,0)),"0")</f>
        <v>0</v>
      </c>
      <c r="G156" s="21" t="str">
        <f>IFERROR(INDEX('Ring 2 11,12, 21 - 26'!#REF!,MATCH(A156,'Ring 2 11,12, 21 - 26'!#REF!,0)),"0")</f>
        <v>0</v>
      </c>
      <c r="H156" s="21" t="str">
        <f>IFERROR(INDEX('Ring 3 27 - 41'!#REF!,MATCH(A156,'Ring 3 27 - 41'!#REF!,0)),"0")</f>
        <v>0</v>
      </c>
      <c r="I156" s="21" t="str">
        <f>IFERROR(INDEX('Ring 3 27 - 41'!#REF!,MATCH(A156,'Ring 3 27 - 41'!#REF!,0)),"0")</f>
        <v>0</v>
      </c>
      <c r="J156" s="21" t="str">
        <f>IFERROR(INDEX('Ring 3 27 - 41'!#REF!,MATCH(A156,'Ring 3 27 - 41'!#REF!,0)),"0")</f>
        <v>0</v>
      </c>
      <c r="K156" s="18">
        <f t="shared" si="12"/>
        <v>0</v>
      </c>
      <c r="L156" s="1" cm="1">
        <f t="array" ref="L156">SUMPRODUCT((K156&lt;=$K$4:$K$307)/COUNTIF($K$4:$K$307,$K$4:$K$307))</f>
        <v>0.99999999999999634</v>
      </c>
      <c r="M156">
        <f t="shared" si="13"/>
        <v>0</v>
      </c>
      <c r="N156">
        <f t="shared" si="10"/>
        <v>0.99999999999999634</v>
      </c>
      <c r="O156">
        <f t="shared" si="14"/>
        <v>0</v>
      </c>
      <c r="P156">
        <f t="shared" si="11"/>
        <v>0.99999999999999634</v>
      </c>
    </row>
    <row r="157" spans="1:16" ht="17.399999999999999" x14ac:dyDescent="0.3">
      <c r="A157" s="20" t="str">
        <f t="array" ref="A157">LOOKUP(2,1/(COUNTIF($A$1:A156,'Members Data'!$A$3:$A$371)=0),'Members Data'!$A$3:$A$371)</f>
        <v>J75</v>
      </c>
      <c r="B157" s="21" t="str">
        <f>INDEX('Members Data'!$B$3:$B$371,MATCH(A157,'Members Data'!$A$3:$A$371,0))</f>
        <v>Harper Casey</v>
      </c>
      <c r="C157" s="21">
        <f>INDEX('Members Data'!$C$3:$C$372,MATCH(A157,'Members Data'!$A$3:$A$371,0))</f>
        <v>52</v>
      </c>
      <c r="D157" s="21" t="str">
        <f>INDEX('Members Data'!$D$3:$D$371,MATCH(A157,'Members Data'!$A$3:$A$371,0))</f>
        <v>Carrhouse Nightowl</v>
      </c>
      <c r="E157" s="21" t="str">
        <f>IFERROR(INDEX('Ring 2 11,12, 21 - 26'!#REF!,MATCH(A157,'Ring 2 11,12, 21 - 26'!#REF!,0)),"0")</f>
        <v>0</v>
      </c>
      <c r="F157" s="21" t="str">
        <f>IFERROR(INDEX('Ring 2 11,12, 21 - 26'!#REF!,MATCH(A157,'Ring 2 11,12, 21 - 26'!#REF!,0)),"0")</f>
        <v>0</v>
      </c>
      <c r="G157" s="21" t="str">
        <f>IFERROR(INDEX('Ring 2 11,12, 21 - 26'!#REF!,MATCH(A157,'Ring 2 11,12, 21 - 26'!#REF!,0)),"0")</f>
        <v>0</v>
      </c>
      <c r="H157" s="21" t="str">
        <f>IFERROR(INDEX('Ring 3 27 - 41'!#REF!,MATCH(A157,'Ring 3 27 - 41'!#REF!,0)),"0")</f>
        <v>0</v>
      </c>
      <c r="I157" s="21" t="str">
        <f>IFERROR(INDEX('Ring 3 27 - 41'!#REF!,MATCH(A157,'Ring 3 27 - 41'!#REF!,0)),"0")</f>
        <v>0</v>
      </c>
      <c r="J157" s="21" t="str">
        <f>IFERROR(INDEX('Ring 3 27 - 41'!#REF!,MATCH(A157,'Ring 3 27 - 41'!#REF!,0)),"0")</f>
        <v>0</v>
      </c>
      <c r="K157" s="18">
        <f t="shared" si="12"/>
        <v>0</v>
      </c>
      <c r="L157" s="1" cm="1">
        <f t="array" ref="L157">SUMPRODUCT((K157&lt;=$K$4:$K$307)/COUNTIF($K$4:$K$307,$K$4:$K$307))</f>
        <v>0.99999999999999634</v>
      </c>
      <c r="M157">
        <f t="shared" si="13"/>
        <v>0</v>
      </c>
      <c r="N157">
        <f t="shared" si="10"/>
        <v>0.99999999999999634</v>
      </c>
      <c r="O157">
        <f t="shared" si="14"/>
        <v>0</v>
      </c>
      <c r="P157">
        <f t="shared" si="11"/>
        <v>0.99999999999999634</v>
      </c>
    </row>
    <row r="158" spans="1:16" ht="17.399999999999999" x14ac:dyDescent="0.3">
      <c r="A158" s="20" t="str">
        <f t="array" ref="A158">LOOKUP(2,1/(COUNTIF($A$1:A157,'Members Data'!$A$3:$A$371)=0),'Members Data'!$A$3:$A$371)</f>
        <v>J185</v>
      </c>
      <c r="B158" s="21" t="str">
        <f>INDEX('Members Data'!$B$3:$B$371,MATCH(A158,'Members Data'!$A$3:$A$371,0))</f>
        <v>Harper Casey</v>
      </c>
      <c r="C158" s="21">
        <f>INDEX('Members Data'!$C$3:$C$372,MATCH(A158,'Members Data'!$A$3:$A$371,0))</f>
        <v>52</v>
      </c>
      <c r="D158" s="21" t="str">
        <f>INDEX('Members Data'!$D$3:$D$371,MATCH(A158,'Members Data'!$A$3:$A$371,0))</f>
        <v>Nantforchog Blue Replica</v>
      </c>
      <c r="E158" s="21" t="str">
        <f>IFERROR(INDEX('Ring 2 11,12, 21 - 26'!#REF!,MATCH(A158,'Ring 2 11,12, 21 - 26'!#REF!,0)),"0")</f>
        <v>0</v>
      </c>
      <c r="F158" s="21" t="str">
        <f>IFERROR(INDEX('Ring 2 11,12, 21 - 26'!#REF!,MATCH(A158,'Ring 2 11,12, 21 - 26'!#REF!,0)),"0")</f>
        <v>0</v>
      </c>
      <c r="G158" s="21" t="str">
        <f>IFERROR(INDEX('Ring 2 11,12, 21 - 26'!#REF!,MATCH(A158,'Ring 2 11,12, 21 - 26'!#REF!,0)),"0")</f>
        <v>0</v>
      </c>
      <c r="H158" s="21" t="str">
        <f>IFERROR(INDEX('Ring 3 27 - 41'!#REF!,MATCH(A158,'Ring 3 27 - 41'!#REF!,0)),"0")</f>
        <v>0</v>
      </c>
      <c r="I158" s="21" t="str">
        <f>IFERROR(INDEX('Ring 3 27 - 41'!#REF!,MATCH(A158,'Ring 3 27 - 41'!#REF!,0)),"0")</f>
        <v>0</v>
      </c>
      <c r="J158" s="21" t="str">
        <f>IFERROR(INDEX('Ring 3 27 - 41'!#REF!,MATCH(A158,'Ring 3 27 - 41'!#REF!,0)),"0")</f>
        <v>0</v>
      </c>
      <c r="K158" s="18">
        <f t="shared" si="12"/>
        <v>0</v>
      </c>
      <c r="L158" s="1" cm="1">
        <f t="array" ref="L158">SUMPRODUCT((K158&lt;=$K$4:$K$307)/COUNTIF($K$4:$K$307,$K$4:$K$307))</f>
        <v>0.99999999999999634</v>
      </c>
      <c r="M158">
        <f t="shared" si="13"/>
        <v>0</v>
      </c>
      <c r="N158">
        <f t="shared" si="10"/>
        <v>0.99999999999999634</v>
      </c>
      <c r="O158">
        <f t="shared" si="14"/>
        <v>0</v>
      </c>
      <c r="P158">
        <f t="shared" si="11"/>
        <v>0.99999999999999634</v>
      </c>
    </row>
    <row r="159" spans="1:16" ht="17.399999999999999" x14ac:dyDescent="0.3">
      <c r="A159" s="20" t="str">
        <f t="array" ref="A159">LOOKUP(2,1/(COUNTIF($A$1:A158,'Members Data'!$A$3:$A$371)=0),'Members Data'!$A$3:$A$371)</f>
        <v>S181</v>
      </c>
      <c r="B159" s="21" t="str">
        <f>INDEX('Members Data'!$B$3:$B$371,MATCH(A159,'Members Data'!$A$3:$A$371,0))</f>
        <v>Emily Pearson</v>
      </c>
      <c r="C159" s="21">
        <f>INDEX('Members Data'!$C$3:$C$372,MATCH(A159,'Members Data'!$A$3:$A$371,0))</f>
        <v>51</v>
      </c>
      <c r="D159" s="21" t="str">
        <f>INDEX('Members Data'!$D$3:$D$371,MATCH(A159,'Members Data'!$A$3:$A$371,0))</f>
        <v>Paces of Fame</v>
      </c>
      <c r="E159" s="21" t="str">
        <f>IFERROR(INDEX('Ring 2 11,12, 21 - 26'!#REF!,MATCH(A159,'Ring 2 11,12, 21 - 26'!#REF!,0)),"0")</f>
        <v>0</v>
      </c>
      <c r="F159" s="21" t="str">
        <f>IFERROR(INDEX('Ring 2 11,12, 21 - 26'!#REF!,MATCH(A159,'Ring 2 11,12, 21 - 26'!#REF!,0)),"0")</f>
        <v>0</v>
      </c>
      <c r="G159" s="21" t="str">
        <f>IFERROR(INDEX('Ring 2 11,12, 21 - 26'!#REF!,MATCH(A159,'Ring 2 11,12, 21 - 26'!#REF!,0)),"0")</f>
        <v>0</v>
      </c>
      <c r="H159" s="21" t="str">
        <f>IFERROR(INDEX('Ring 3 27 - 41'!#REF!,MATCH(A159,'Ring 3 27 - 41'!#REF!,0)),"0")</f>
        <v>0</v>
      </c>
      <c r="I159" s="21" t="str">
        <f>IFERROR(INDEX('Ring 3 27 - 41'!#REF!,MATCH(A159,'Ring 3 27 - 41'!#REF!,0)),"0")</f>
        <v>0</v>
      </c>
      <c r="J159" s="21" t="str">
        <f>IFERROR(INDEX('Ring 3 27 - 41'!#REF!,MATCH(A159,'Ring 3 27 - 41'!#REF!,0)),"0")</f>
        <v>0</v>
      </c>
      <c r="K159" s="18">
        <f t="shared" si="12"/>
        <v>0</v>
      </c>
      <c r="L159" s="1" cm="1">
        <f t="array" ref="L159">SUMPRODUCT((K159&lt;=$K$4:$K$307)/COUNTIF($K$4:$K$307,$K$4:$K$307))</f>
        <v>0.99999999999999634</v>
      </c>
      <c r="M159">
        <f t="shared" si="13"/>
        <v>0</v>
      </c>
      <c r="N159">
        <f t="shared" si="10"/>
        <v>0.99999999999999634</v>
      </c>
      <c r="O159">
        <f t="shared" si="14"/>
        <v>0</v>
      </c>
      <c r="P159">
        <f t="shared" si="11"/>
        <v>0.99999999999999634</v>
      </c>
    </row>
    <row r="160" spans="1:16" ht="17.399999999999999" x14ac:dyDescent="0.3">
      <c r="A160" s="20" t="str">
        <f t="array" ref="A160">LOOKUP(2,1/(COUNTIF($A$1:A159,'Members Data'!$A$3:$A$371)=0),'Members Data'!$A$3:$A$371)</f>
        <v>S182</v>
      </c>
      <c r="B160" s="21" t="str">
        <f>INDEX('Members Data'!$B$3:$B$371,MATCH(A160,'Members Data'!$A$3:$A$371,0))</f>
        <v>Emily Pearson</v>
      </c>
      <c r="C160" s="21">
        <f>INDEX('Members Data'!$C$3:$C$372,MATCH(A160,'Members Data'!$A$3:$A$371,0))</f>
        <v>51</v>
      </c>
      <c r="D160" s="21" t="str">
        <f>INDEX('Members Data'!$D$3:$D$371,MATCH(A160,'Members Data'!$A$3:$A$371,0))</f>
        <v>Danny Boy</v>
      </c>
      <c r="E160" s="21" t="str">
        <f>IFERROR(INDEX('Ring 2 11,12, 21 - 26'!#REF!,MATCH(A160,'Ring 2 11,12, 21 - 26'!#REF!,0)),"0")</f>
        <v>0</v>
      </c>
      <c r="F160" s="21" t="str">
        <f>IFERROR(INDEX('Ring 2 11,12, 21 - 26'!#REF!,MATCH(A160,'Ring 2 11,12, 21 - 26'!#REF!,0)),"0")</f>
        <v>0</v>
      </c>
      <c r="G160" s="21" t="str">
        <f>IFERROR(INDEX('Ring 2 11,12, 21 - 26'!#REF!,MATCH(A160,'Ring 2 11,12, 21 - 26'!#REF!,0)),"0")</f>
        <v>0</v>
      </c>
      <c r="H160" s="21" t="str">
        <f>IFERROR(INDEX('Ring 3 27 - 41'!#REF!,MATCH(A160,'Ring 3 27 - 41'!#REF!,0)),"0")</f>
        <v>0</v>
      </c>
      <c r="I160" s="21" t="str">
        <f>IFERROR(INDEX('Ring 3 27 - 41'!#REF!,MATCH(A160,'Ring 3 27 - 41'!#REF!,0)),"0")</f>
        <v>0</v>
      </c>
      <c r="J160" s="21" t="str">
        <f>IFERROR(INDEX('Ring 3 27 - 41'!#REF!,MATCH(A160,'Ring 3 27 - 41'!#REF!,0)),"0")</f>
        <v>0</v>
      </c>
      <c r="K160" s="18">
        <f t="shared" si="12"/>
        <v>0</v>
      </c>
      <c r="L160" s="1" cm="1">
        <f t="array" ref="L160">SUMPRODUCT((K160&lt;=$K$4:$K$307)/COUNTIF($K$4:$K$307,$K$4:$K$307))</f>
        <v>0.99999999999999634</v>
      </c>
      <c r="M160">
        <f t="shared" si="13"/>
        <v>0</v>
      </c>
      <c r="N160">
        <f t="shared" si="10"/>
        <v>0.99999999999999634</v>
      </c>
      <c r="O160">
        <f t="shared" si="14"/>
        <v>0</v>
      </c>
      <c r="P160">
        <f t="shared" si="11"/>
        <v>0.99999999999999634</v>
      </c>
    </row>
    <row r="161" spans="1:16" ht="17.399999999999999" x14ac:dyDescent="0.3">
      <c r="A161" s="20" t="str">
        <f t="array" ref="A161">LOOKUP(2,1/(COUNTIF($A$1:A160,'Members Data'!$A$3:$A$371)=0),'Members Data'!$A$3:$A$371)</f>
        <v>S74</v>
      </c>
      <c r="B161" s="21" t="str">
        <f>INDEX('Members Data'!$B$3:$B$371,MATCH(A161,'Members Data'!$A$3:$A$371,0))</f>
        <v>Emily Pearson</v>
      </c>
      <c r="C161" s="21">
        <f>INDEX('Members Data'!$C$3:$C$372,MATCH(A161,'Members Data'!$A$3:$A$371,0))</f>
        <v>51</v>
      </c>
      <c r="D161" s="21" t="str">
        <f>INDEX('Members Data'!$D$3:$D$371,MATCH(A161,'Members Data'!$A$3:$A$371,0))</f>
        <v>Deio</v>
      </c>
      <c r="E161" s="21" t="str">
        <f>IFERROR(INDEX('Ring 2 11,12, 21 - 26'!#REF!,MATCH(A161,'Ring 2 11,12, 21 - 26'!#REF!,0)),"0")</f>
        <v>0</v>
      </c>
      <c r="F161" s="21" t="str">
        <f>IFERROR(INDEX('Ring 2 11,12, 21 - 26'!#REF!,MATCH(A161,'Ring 2 11,12, 21 - 26'!#REF!,0)),"0")</f>
        <v>0</v>
      </c>
      <c r="G161" s="21" t="str">
        <f>IFERROR(INDEX('Ring 2 11,12, 21 - 26'!#REF!,MATCH(A161,'Ring 2 11,12, 21 - 26'!#REF!,0)),"0")</f>
        <v>0</v>
      </c>
      <c r="H161" s="21" t="str">
        <f>IFERROR(INDEX('Ring 3 27 - 41'!#REF!,MATCH(A161,'Ring 3 27 - 41'!#REF!,0)),"0")</f>
        <v>0</v>
      </c>
      <c r="I161" s="21" t="str">
        <f>IFERROR(INDEX('Ring 3 27 - 41'!#REF!,MATCH(A161,'Ring 3 27 - 41'!#REF!,0)),"0")</f>
        <v>0</v>
      </c>
      <c r="J161" s="21" t="str">
        <f>IFERROR(INDEX('Ring 3 27 - 41'!#REF!,MATCH(A161,'Ring 3 27 - 41'!#REF!,0)),"0")</f>
        <v>0</v>
      </c>
      <c r="K161" s="18">
        <f t="shared" si="12"/>
        <v>0</v>
      </c>
      <c r="L161" s="1" cm="1">
        <f t="array" ref="L161">SUMPRODUCT((K161&lt;=$K$4:$K$307)/COUNTIF($K$4:$K$307,$K$4:$K$307))</f>
        <v>0.99999999999999634</v>
      </c>
      <c r="M161">
        <f t="shared" si="13"/>
        <v>0</v>
      </c>
      <c r="N161">
        <f t="shared" si="10"/>
        <v>0.99999999999999634</v>
      </c>
      <c r="O161">
        <f t="shared" si="14"/>
        <v>0</v>
      </c>
      <c r="P161">
        <f t="shared" si="11"/>
        <v>0.99999999999999634</v>
      </c>
    </row>
    <row r="162" spans="1:16" ht="17.399999999999999" x14ac:dyDescent="0.3">
      <c r="A162" s="20" t="str">
        <f t="array" ref="A162">LOOKUP(2,1/(COUNTIF($A$1:A161,'Members Data'!$A$3:$A$371)=0),'Members Data'!$A$3:$A$371)</f>
        <v>S73</v>
      </c>
      <c r="B162" s="21" t="str">
        <f>INDEX('Members Data'!$B$3:$B$371,MATCH(A162,'Members Data'!$A$3:$A$371,0))</f>
        <v>Kayleigh Collins</v>
      </c>
      <c r="C162" s="21">
        <f>INDEX('Members Data'!$C$3:$C$372,MATCH(A162,'Members Data'!$A$3:$A$371,0))</f>
        <v>50</v>
      </c>
      <c r="D162" s="21" t="str">
        <f>INDEX('Members Data'!$D$3:$D$371,MATCH(A162,'Members Data'!$A$3:$A$371,0))</f>
        <v>Whitefield Lord Highland Laddie</v>
      </c>
      <c r="E162" s="21" t="str">
        <f>IFERROR(INDEX('Ring 2 11,12, 21 - 26'!#REF!,MATCH(A162,'Ring 2 11,12, 21 - 26'!#REF!,0)),"0")</f>
        <v>0</v>
      </c>
      <c r="F162" s="21" t="str">
        <f>IFERROR(INDEX('Ring 2 11,12, 21 - 26'!#REF!,MATCH(A162,'Ring 2 11,12, 21 - 26'!#REF!,0)),"0")</f>
        <v>0</v>
      </c>
      <c r="G162" s="21" t="str">
        <f>IFERROR(INDEX('Ring 2 11,12, 21 - 26'!#REF!,MATCH(A162,'Ring 2 11,12, 21 - 26'!#REF!,0)),"0")</f>
        <v>0</v>
      </c>
      <c r="H162" s="21" t="str">
        <f>IFERROR(INDEX('Ring 3 27 - 41'!#REF!,MATCH(A162,'Ring 3 27 - 41'!#REF!,0)),"0")</f>
        <v>0</v>
      </c>
      <c r="I162" s="21" t="str">
        <f>IFERROR(INDEX('Ring 3 27 - 41'!#REF!,MATCH(A162,'Ring 3 27 - 41'!#REF!,0)),"0")</f>
        <v>0</v>
      </c>
      <c r="J162" s="21" t="str">
        <f>IFERROR(INDEX('Ring 3 27 - 41'!#REF!,MATCH(A162,'Ring 3 27 - 41'!#REF!,0)),"0")</f>
        <v>0</v>
      </c>
      <c r="K162" s="18">
        <f t="shared" si="12"/>
        <v>0</v>
      </c>
      <c r="L162" s="1" cm="1">
        <f t="array" ref="L162">SUMPRODUCT((K162&lt;=$K$4:$K$307)/COUNTIF($K$4:$K$307,$K$4:$K$307))</f>
        <v>0.99999999999999634</v>
      </c>
      <c r="M162">
        <f t="shared" si="13"/>
        <v>0</v>
      </c>
      <c r="N162">
        <f t="shared" si="10"/>
        <v>0.99999999999999634</v>
      </c>
      <c r="O162">
        <f t="shared" si="14"/>
        <v>0</v>
      </c>
      <c r="P162">
        <f t="shared" si="11"/>
        <v>0.99999999999999634</v>
      </c>
    </row>
    <row r="163" spans="1:16" ht="17.399999999999999" x14ac:dyDescent="0.3">
      <c r="A163" s="20" t="str">
        <f t="array" ref="A163">LOOKUP(2,1/(COUNTIF($A$1:A162,'Members Data'!$A$3:$A$371)=0),'Members Data'!$A$3:$A$371)</f>
        <v>S72</v>
      </c>
      <c r="B163" s="21" t="str">
        <f>INDEX('Members Data'!$B$3:$B$371,MATCH(A163,'Members Data'!$A$3:$A$371,0))</f>
        <v>Mogan Yeomans</v>
      </c>
      <c r="C163" s="21">
        <f>INDEX('Members Data'!$C$3:$C$372,MATCH(A163,'Members Data'!$A$3:$A$371,0))</f>
        <v>49</v>
      </c>
      <c r="D163" s="21" t="str">
        <f>INDEX('Members Data'!$D$3:$D$371,MATCH(A163,'Members Data'!$A$3:$A$371,0))</f>
        <v>Lumcloon Susie</v>
      </c>
      <c r="E163" s="21" t="str">
        <f>IFERROR(INDEX('Ring 2 11,12, 21 - 26'!#REF!,MATCH(A163,'Ring 2 11,12, 21 - 26'!#REF!,0)),"0")</f>
        <v>0</v>
      </c>
      <c r="F163" s="21" t="str">
        <f>IFERROR(INDEX('Ring 2 11,12, 21 - 26'!#REF!,MATCH(A163,'Ring 2 11,12, 21 - 26'!#REF!,0)),"0")</f>
        <v>0</v>
      </c>
      <c r="G163" s="21" t="str">
        <f>IFERROR(INDEX('Ring 2 11,12, 21 - 26'!#REF!,MATCH(A163,'Ring 2 11,12, 21 - 26'!#REF!,0)),"0")</f>
        <v>0</v>
      </c>
      <c r="H163" s="21" t="str">
        <f>IFERROR(INDEX('Ring 3 27 - 41'!#REF!,MATCH(A163,'Ring 3 27 - 41'!#REF!,0)),"0")</f>
        <v>0</v>
      </c>
      <c r="I163" s="21" t="str">
        <f>IFERROR(INDEX('Ring 3 27 - 41'!#REF!,MATCH(A163,'Ring 3 27 - 41'!#REF!,0)),"0")</f>
        <v>0</v>
      </c>
      <c r="J163" s="21" t="str">
        <f>IFERROR(INDEX('Ring 3 27 - 41'!#REF!,MATCH(A163,'Ring 3 27 - 41'!#REF!,0)),"0")</f>
        <v>0</v>
      </c>
      <c r="K163" s="18">
        <f t="shared" si="12"/>
        <v>0</v>
      </c>
      <c r="L163" s="1" cm="1">
        <f t="array" ref="L163">SUMPRODUCT((K163&lt;=$K$4:$K$307)/COUNTIF($K$4:$K$307,$K$4:$K$307))</f>
        <v>0.99999999999999634</v>
      </c>
      <c r="M163">
        <f t="shared" si="13"/>
        <v>0</v>
      </c>
      <c r="N163">
        <f t="shared" si="10"/>
        <v>0.99999999999999634</v>
      </c>
      <c r="O163">
        <f t="shared" si="14"/>
        <v>0</v>
      </c>
      <c r="P163">
        <f t="shared" si="11"/>
        <v>0.99999999999999634</v>
      </c>
    </row>
    <row r="164" spans="1:16" ht="17.399999999999999" x14ac:dyDescent="0.3">
      <c r="A164" s="20" t="str">
        <f t="array" ref="A164">LOOKUP(2,1/(COUNTIF($A$1:A163,'Members Data'!$A$3:$A$371)=0),'Members Data'!$A$3:$A$371)</f>
        <v>S71</v>
      </c>
      <c r="B164" s="21" t="str">
        <f>INDEX('Members Data'!$B$3:$B$371,MATCH(A164,'Members Data'!$A$3:$A$371,0))</f>
        <v>Nicola Trusch</v>
      </c>
      <c r="C164" s="21">
        <f>INDEX('Members Data'!$C$3:$C$372,MATCH(A164,'Members Data'!$A$3:$A$371,0))</f>
        <v>48</v>
      </c>
      <c r="D164" s="21" t="str">
        <f>INDEX('Members Data'!$D$3:$D$371,MATCH(A164,'Members Data'!$A$3:$A$371,0))</f>
        <v>Raceview Coco</v>
      </c>
      <c r="E164" s="21" t="str">
        <f>IFERROR(INDEX('Ring 2 11,12, 21 - 26'!#REF!,MATCH(A164,'Ring 2 11,12, 21 - 26'!#REF!,0)),"0")</f>
        <v>0</v>
      </c>
      <c r="F164" s="21" t="str">
        <f>IFERROR(INDEX('Ring 2 11,12, 21 - 26'!#REF!,MATCH(A164,'Ring 2 11,12, 21 - 26'!#REF!,0)),"0")</f>
        <v>0</v>
      </c>
      <c r="G164" s="21" t="str">
        <f>IFERROR(INDEX('Ring 2 11,12, 21 - 26'!#REF!,MATCH(A164,'Ring 2 11,12, 21 - 26'!#REF!,0)),"0")</f>
        <v>0</v>
      </c>
      <c r="H164" s="21" t="str">
        <f>IFERROR(INDEX('Ring 3 27 - 41'!#REF!,MATCH(A164,'Ring 3 27 - 41'!#REF!,0)),"0")</f>
        <v>0</v>
      </c>
      <c r="I164" s="21" t="str">
        <f>IFERROR(INDEX('Ring 3 27 - 41'!#REF!,MATCH(A164,'Ring 3 27 - 41'!#REF!,0)),"0")</f>
        <v>0</v>
      </c>
      <c r="J164" s="21" t="str">
        <f>IFERROR(INDEX('Ring 3 27 - 41'!#REF!,MATCH(A164,'Ring 3 27 - 41'!#REF!,0)),"0")</f>
        <v>0</v>
      </c>
      <c r="K164" s="18">
        <f t="shared" si="12"/>
        <v>0</v>
      </c>
      <c r="L164" s="1" cm="1">
        <f t="array" ref="L164">SUMPRODUCT((K164&lt;=$K$4:$K$307)/COUNTIF($K$4:$K$307,$K$4:$K$307))</f>
        <v>0.99999999999999634</v>
      </c>
      <c r="M164">
        <f t="shared" si="13"/>
        <v>0</v>
      </c>
      <c r="N164">
        <f t="shared" si="10"/>
        <v>0.99999999999999634</v>
      </c>
      <c r="O164">
        <f t="shared" si="14"/>
        <v>0</v>
      </c>
      <c r="P164">
        <f t="shared" si="11"/>
        <v>0.99999999999999634</v>
      </c>
    </row>
    <row r="165" spans="1:16" ht="17.399999999999999" x14ac:dyDescent="0.3">
      <c r="A165" s="20" t="str">
        <f t="array" ref="A165">LOOKUP(2,1/(COUNTIF($A$1:A164,'Members Data'!$A$3:$A$371)=0),'Members Data'!$A$3:$A$371)</f>
        <v>S70</v>
      </c>
      <c r="B165" s="21" t="str">
        <f>INDEX('Members Data'!$B$3:$B$371,MATCH(A165,'Members Data'!$A$3:$A$371,0))</f>
        <v>Olivia Holt</v>
      </c>
      <c r="C165" s="21">
        <f>INDEX('Members Data'!$C$3:$C$372,MATCH(A165,'Members Data'!$A$3:$A$371,0))</f>
        <v>47</v>
      </c>
      <c r="D165" s="21" t="str">
        <f>INDEX('Members Data'!$D$3:$D$371,MATCH(A165,'Members Data'!$A$3:$A$371,0))</f>
        <v>Login Lucky Lass</v>
      </c>
      <c r="E165" s="21" t="str">
        <f>IFERROR(INDEX('Ring 2 11,12, 21 - 26'!#REF!,MATCH(A165,'Ring 2 11,12, 21 - 26'!#REF!,0)),"0")</f>
        <v>0</v>
      </c>
      <c r="F165" s="21" t="str">
        <f>IFERROR(INDEX('Ring 2 11,12, 21 - 26'!#REF!,MATCH(A165,'Ring 2 11,12, 21 - 26'!#REF!,0)),"0")</f>
        <v>0</v>
      </c>
      <c r="G165" s="21" t="str">
        <f>IFERROR(INDEX('Ring 2 11,12, 21 - 26'!#REF!,MATCH(A165,'Ring 2 11,12, 21 - 26'!#REF!,0)),"0")</f>
        <v>0</v>
      </c>
      <c r="H165" s="21" t="str">
        <f>IFERROR(INDEX('Ring 3 27 - 41'!#REF!,MATCH(A165,'Ring 3 27 - 41'!#REF!,0)),"0")</f>
        <v>0</v>
      </c>
      <c r="I165" s="21" t="str">
        <f>IFERROR(INDEX('Ring 3 27 - 41'!#REF!,MATCH(A165,'Ring 3 27 - 41'!#REF!,0)),"0")</f>
        <v>0</v>
      </c>
      <c r="J165" s="21" t="str">
        <f>IFERROR(INDEX('Ring 3 27 - 41'!#REF!,MATCH(A165,'Ring 3 27 - 41'!#REF!,0)),"0")</f>
        <v>0</v>
      </c>
      <c r="K165" s="18">
        <f t="shared" si="12"/>
        <v>0</v>
      </c>
      <c r="L165" s="1" cm="1">
        <f t="array" ref="L165">SUMPRODUCT((K165&lt;=$K$4:$K$307)/COUNTIF($K$4:$K$307,$K$4:$K$307))</f>
        <v>0.99999999999999634</v>
      </c>
      <c r="M165">
        <f t="shared" si="13"/>
        <v>0</v>
      </c>
      <c r="N165">
        <f t="shared" si="10"/>
        <v>0.99999999999999634</v>
      </c>
      <c r="O165">
        <f t="shared" si="14"/>
        <v>0</v>
      </c>
      <c r="P165">
        <f t="shared" si="11"/>
        <v>0.99999999999999634</v>
      </c>
    </row>
    <row r="166" spans="1:16" ht="17.399999999999999" x14ac:dyDescent="0.3">
      <c r="A166" s="20" t="str">
        <f t="array" ref="A166">LOOKUP(2,1/(COUNTIF($A$1:A165,'Members Data'!$A$3:$A$371)=0),'Members Data'!$A$3:$A$371)</f>
        <v>S233</v>
      </c>
      <c r="B166" s="21" t="str">
        <f>INDEX('Members Data'!$B$3:$B$371,MATCH(A166,'Members Data'!$A$3:$A$371,0))</f>
        <v>Amber Legge</v>
      </c>
      <c r="C166" s="21">
        <f>INDEX('Members Data'!$C$3:$C$372,MATCH(A166,'Members Data'!$A$3:$A$371,0))</f>
        <v>46</v>
      </c>
      <c r="D166" s="21" t="str">
        <f>INDEX('Members Data'!$D$3:$D$371,MATCH(A166,'Members Data'!$A$3:$A$371,0))</f>
        <v>Wally</v>
      </c>
      <c r="E166" s="21" t="str">
        <f>IFERROR(INDEX('Ring 2 11,12, 21 - 26'!#REF!,MATCH(A166,'Ring 2 11,12, 21 - 26'!#REF!,0)),"0")</f>
        <v>0</v>
      </c>
      <c r="F166" s="21" t="str">
        <f>IFERROR(INDEX('Ring 2 11,12, 21 - 26'!#REF!,MATCH(A166,'Ring 2 11,12, 21 - 26'!#REF!,0)),"0")</f>
        <v>0</v>
      </c>
      <c r="G166" s="21" t="str">
        <f>IFERROR(INDEX('Ring 2 11,12, 21 - 26'!#REF!,MATCH(A166,'Ring 2 11,12, 21 - 26'!#REF!,0)),"0")</f>
        <v>0</v>
      </c>
      <c r="H166" s="21" t="str">
        <f>IFERROR(INDEX('Ring 3 27 - 41'!#REF!,MATCH(A166,'Ring 3 27 - 41'!#REF!,0)),"0")</f>
        <v>0</v>
      </c>
      <c r="I166" s="21" t="str">
        <f>IFERROR(INDEX('Ring 3 27 - 41'!#REF!,MATCH(A166,'Ring 3 27 - 41'!#REF!,0)),"0")</f>
        <v>0</v>
      </c>
      <c r="J166" s="21" t="str">
        <f>IFERROR(INDEX('Ring 3 27 - 41'!#REF!,MATCH(A166,'Ring 3 27 - 41'!#REF!,0)),"0")</f>
        <v>0</v>
      </c>
      <c r="K166" s="18">
        <f t="shared" si="12"/>
        <v>0</v>
      </c>
      <c r="L166" s="1" cm="1">
        <f t="array" ref="L166">SUMPRODUCT((K166&lt;=$K$4:$K$307)/COUNTIF($K$4:$K$307,$K$4:$K$307))</f>
        <v>0.99999999999999634</v>
      </c>
      <c r="M166">
        <f t="shared" si="13"/>
        <v>0</v>
      </c>
      <c r="N166">
        <f t="shared" si="10"/>
        <v>0.99999999999999634</v>
      </c>
      <c r="O166">
        <f t="shared" si="14"/>
        <v>0</v>
      </c>
      <c r="P166">
        <f t="shared" si="11"/>
        <v>0.99999999999999634</v>
      </c>
    </row>
    <row r="167" spans="1:16" ht="17.399999999999999" x14ac:dyDescent="0.3">
      <c r="A167" s="20" t="str">
        <f t="array" ref="A167">LOOKUP(2,1/(COUNTIF($A$1:A166,'Members Data'!$A$3:$A$371)=0),'Members Data'!$A$3:$A$371)</f>
        <v>S68</v>
      </c>
      <c r="B167" s="21" t="str">
        <f>INDEX('Members Data'!$B$3:$B$371,MATCH(A167,'Members Data'!$A$3:$A$371,0))</f>
        <v>Amber Legge</v>
      </c>
      <c r="C167" s="21">
        <f>INDEX('Members Data'!$C$3:$C$372,MATCH(A167,'Members Data'!$A$3:$A$371,0))</f>
        <v>46</v>
      </c>
      <c r="D167" s="21" t="str">
        <f>INDEX('Members Data'!$D$3:$D$371,MATCH(A167,'Members Data'!$A$3:$A$371,0))</f>
        <v>Leebron Hickup</v>
      </c>
      <c r="E167" s="21" t="str">
        <f>IFERROR(INDEX('Ring 2 11,12, 21 - 26'!#REF!,MATCH(A167,'Ring 2 11,12, 21 - 26'!#REF!,0)),"0")</f>
        <v>0</v>
      </c>
      <c r="F167" s="21" t="str">
        <f>IFERROR(INDEX('Ring 2 11,12, 21 - 26'!#REF!,MATCH(A167,'Ring 2 11,12, 21 - 26'!#REF!,0)),"0")</f>
        <v>0</v>
      </c>
      <c r="G167" s="21" t="str">
        <f>IFERROR(INDEX('Ring 2 11,12, 21 - 26'!#REF!,MATCH(A167,'Ring 2 11,12, 21 - 26'!#REF!,0)),"0")</f>
        <v>0</v>
      </c>
      <c r="H167" s="21" t="str">
        <f>IFERROR(INDEX('Ring 3 27 - 41'!#REF!,MATCH(A167,'Ring 3 27 - 41'!#REF!,0)),"0")</f>
        <v>0</v>
      </c>
      <c r="I167" s="21" t="str">
        <f>IFERROR(INDEX('Ring 3 27 - 41'!#REF!,MATCH(A167,'Ring 3 27 - 41'!#REF!,0)),"0")</f>
        <v>0</v>
      </c>
      <c r="J167" s="21" t="str">
        <f>IFERROR(INDEX('Ring 3 27 - 41'!#REF!,MATCH(A167,'Ring 3 27 - 41'!#REF!,0)),"0")</f>
        <v>0</v>
      </c>
      <c r="K167" s="18">
        <f t="shared" si="12"/>
        <v>0</v>
      </c>
      <c r="L167" s="1" cm="1">
        <f t="array" ref="L167">SUMPRODUCT((K167&lt;=$K$4:$K$307)/COUNTIF($K$4:$K$307,$K$4:$K$307))</f>
        <v>0.99999999999999634</v>
      </c>
      <c r="M167">
        <f t="shared" si="13"/>
        <v>0</v>
      </c>
      <c r="N167">
        <f t="shared" si="10"/>
        <v>0.99999999999999634</v>
      </c>
      <c r="O167">
        <f t="shared" si="14"/>
        <v>0</v>
      </c>
      <c r="P167">
        <f t="shared" si="11"/>
        <v>0.99999999999999634</v>
      </c>
    </row>
    <row r="168" spans="1:16" ht="17.399999999999999" x14ac:dyDescent="0.3">
      <c r="A168" s="20" t="str">
        <f t="array" ref="A168">LOOKUP(2,1/(COUNTIF($A$1:A167,'Members Data'!$A$3:$A$371)=0),'Members Data'!$A$3:$A$371)</f>
        <v>S67</v>
      </c>
      <c r="B168" s="21" t="str">
        <f>INDEX('Members Data'!$B$3:$B$371,MATCH(A168,'Members Data'!$A$3:$A$371,0))</f>
        <v>Amber Legge</v>
      </c>
      <c r="C168" s="21">
        <f>INDEX('Members Data'!$C$3:$C$372,MATCH(A168,'Members Data'!$A$3:$A$371,0))</f>
        <v>46</v>
      </c>
      <c r="D168" s="21" t="str">
        <f>INDEX('Members Data'!$D$3:$D$371,MATCH(A168,'Members Data'!$A$3:$A$371,0))</f>
        <v>Kellythorpes Milly-on-air</v>
      </c>
      <c r="E168" s="21" t="str">
        <f>IFERROR(INDEX('Ring 2 11,12, 21 - 26'!#REF!,MATCH(A168,'Ring 2 11,12, 21 - 26'!#REF!,0)),"0")</f>
        <v>0</v>
      </c>
      <c r="F168" s="21" t="str">
        <f>IFERROR(INDEX('Ring 2 11,12, 21 - 26'!#REF!,MATCH(A168,'Ring 2 11,12, 21 - 26'!#REF!,0)),"0")</f>
        <v>0</v>
      </c>
      <c r="G168" s="21" t="str">
        <f>IFERROR(INDEX('Ring 2 11,12, 21 - 26'!#REF!,MATCH(A168,'Ring 2 11,12, 21 - 26'!#REF!,0)),"0")</f>
        <v>0</v>
      </c>
      <c r="H168" s="21" t="str">
        <f>IFERROR(INDEX('Ring 3 27 - 41'!#REF!,MATCH(A168,'Ring 3 27 - 41'!#REF!,0)),"0")</f>
        <v>0</v>
      </c>
      <c r="I168" s="21" t="str">
        <f>IFERROR(INDEX('Ring 3 27 - 41'!#REF!,MATCH(A168,'Ring 3 27 - 41'!#REF!,0)),"0")</f>
        <v>0</v>
      </c>
      <c r="J168" s="21" t="str">
        <f>IFERROR(INDEX('Ring 3 27 - 41'!#REF!,MATCH(A168,'Ring 3 27 - 41'!#REF!,0)),"0")</f>
        <v>0</v>
      </c>
      <c r="K168" s="18">
        <f t="shared" si="12"/>
        <v>0</v>
      </c>
      <c r="L168" s="1" cm="1">
        <f t="array" ref="L168">SUMPRODUCT((K168&lt;=$K$4:$K$307)/COUNTIF($K$4:$K$307,$K$4:$K$307))</f>
        <v>0.99999999999999634</v>
      </c>
      <c r="M168">
        <f t="shared" si="13"/>
        <v>0</v>
      </c>
      <c r="N168">
        <f t="shared" si="10"/>
        <v>0.99999999999999634</v>
      </c>
      <c r="O168">
        <f t="shared" si="14"/>
        <v>0</v>
      </c>
      <c r="P168">
        <f t="shared" si="11"/>
        <v>0.99999999999999634</v>
      </c>
    </row>
    <row r="169" spans="1:16" ht="17.399999999999999" x14ac:dyDescent="0.3">
      <c r="A169" s="20" t="str">
        <f t="array" ref="A169">LOOKUP(2,1/(COUNTIF($A$1:A168,'Members Data'!$A$3:$A$371)=0),'Members Data'!$A$3:$A$371)</f>
        <v>J66</v>
      </c>
      <c r="B169" s="21" t="str">
        <f>INDEX('Members Data'!$B$3:$B$371,MATCH(A169,'Members Data'!$A$3:$A$371,0))</f>
        <v>Lily Hume</v>
      </c>
      <c r="C169" s="21">
        <f>INDEX('Members Data'!$C$3:$C$372,MATCH(A169,'Members Data'!$A$3:$A$371,0))</f>
        <v>45</v>
      </c>
      <c r="D169" s="21" t="str">
        <f>INDEX('Members Data'!$D$3:$D$371,MATCH(A169,'Members Data'!$A$3:$A$371,0))</f>
        <v>Popsters Timeout</v>
      </c>
      <c r="E169" s="21" t="str">
        <f>IFERROR(INDEX('Ring 2 11,12, 21 - 26'!#REF!,MATCH(A169,'Ring 2 11,12, 21 - 26'!#REF!,0)),"0")</f>
        <v>0</v>
      </c>
      <c r="F169" s="21" t="str">
        <f>IFERROR(INDEX('Ring 2 11,12, 21 - 26'!#REF!,MATCH(A169,'Ring 2 11,12, 21 - 26'!#REF!,0)),"0")</f>
        <v>0</v>
      </c>
      <c r="G169" s="21" t="str">
        <f>IFERROR(INDEX('Ring 2 11,12, 21 - 26'!#REF!,MATCH(A169,'Ring 2 11,12, 21 - 26'!#REF!,0)),"0")</f>
        <v>0</v>
      </c>
      <c r="H169" s="21" t="str">
        <f>IFERROR(INDEX('Ring 3 27 - 41'!#REF!,MATCH(A169,'Ring 3 27 - 41'!#REF!,0)),"0")</f>
        <v>0</v>
      </c>
      <c r="I169" s="21" t="str">
        <f>IFERROR(INDEX('Ring 3 27 - 41'!#REF!,MATCH(A169,'Ring 3 27 - 41'!#REF!,0)),"0")</f>
        <v>0</v>
      </c>
      <c r="J169" s="21" t="str">
        <f>IFERROR(INDEX('Ring 3 27 - 41'!#REF!,MATCH(A169,'Ring 3 27 - 41'!#REF!,0)),"0")</f>
        <v>0</v>
      </c>
      <c r="K169" s="18">
        <f t="shared" si="12"/>
        <v>0</v>
      </c>
      <c r="L169" s="1" cm="1">
        <f t="array" ref="L169">SUMPRODUCT((K169&lt;=$K$4:$K$307)/COUNTIF($K$4:$K$307,$K$4:$K$307))</f>
        <v>0.99999999999999634</v>
      </c>
      <c r="M169">
        <f t="shared" si="13"/>
        <v>0</v>
      </c>
      <c r="N169">
        <f t="shared" si="10"/>
        <v>0.99999999999999634</v>
      </c>
      <c r="O169">
        <f t="shared" si="14"/>
        <v>0</v>
      </c>
      <c r="P169">
        <f t="shared" si="11"/>
        <v>0.99999999999999634</v>
      </c>
    </row>
    <row r="170" spans="1:16" ht="17.399999999999999" x14ac:dyDescent="0.3">
      <c r="A170" s="20" t="str">
        <f t="array" ref="A170">LOOKUP(2,1/(COUNTIF($A$1:A169,'Members Data'!$A$3:$A$371)=0),'Members Data'!$A$3:$A$371)</f>
        <v>S64</v>
      </c>
      <c r="B170" s="21" t="str">
        <f>INDEX('Members Data'!$B$3:$B$371,MATCH(A170,'Members Data'!$A$3:$A$371,0))</f>
        <v>Megan Porter</v>
      </c>
      <c r="C170" s="21">
        <f>INDEX('Members Data'!$C$3:$C$372,MATCH(A170,'Members Data'!$A$3:$A$371,0))</f>
        <v>44</v>
      </c>
      <c r="D170" s="21" t="str">
        <f>INDEX('Members Data'!$D$3:$D$371,MATCH(A170,'Members Data'!$A$3:$A$371,0))</f>
        <v>Rico</v>
      </c>
      <c r="E170" s="21" t="str">
        <f>IFERROR(INDEX('Ring 2 11,12, 21 - 26'!#REF!,MATCH(A170,'Ring 2 11,12, 21 - 26'!#REF!,0)),"0")</f>
        <v>0</v>
      </c>
      <c r="F170" s="21" t="str">
        <f>IFERROR(INDEX('Ring 2 11,12, 21 - 26'!#REF!,MATCH(A170,'Ring 2 11,12, 21 - 26'!#REF!,0)),"0")</f>
        <v>0</v>
      </c>
      <c r="G170" s="21" t="str">
        <f>IFERROR(INDEX('Ring 2 11,12, 21 - 26'!#REF!,MATCH(A170,'Ring 2 11,12, 21 - 26'!#REF!,0)),"0")</f>
        <v>0</v>
      </c>
      <c r="H170" s="21" t="str">
        <f>IFERROR(INDEX('Ring 3 27 - 41'!#REF!,MATCH(A170,'Ring 3 27 - 41'!#REF!,0)),"0")</f>
        <v>0</v>
      </c>
      <c r="I170" s="21" t="str">
        <f>IFERROR(INDEX('Ring 3 27 - 41'!#REF!,MATCH(A170,'Ring 3 27 - 41'!#REF!,0)),"0")</f>
        <v>0</v>
      </c>
      <c r="J170" s="21" t="str">
        <f>IFERROR(INDEX('Ring 3 27 - 41'!#REF!,MATCH(A170,'Ring 3 27 - 41'!#REF!,0)),"0")</f>
        <v>0</v>
      </c>
      <c r="K170" s="18">
        <f t="shared" si="12"/>
        <v>0</v>
      </c>
      <c r="L170" s="1" cm="1">
        <f t="array" ref="L170">SUMPRODUCT((K170&lt;=$K$4:$K$307)/COUNTIF($K$4:$K$307,$K$4:$K$307))</f>
        <v>0.99999999999999634</v>
      </c>
      <c r="M170">
        <f t="shared" si="13"/>
        <v>0</v>
      </c>
      <c r="N170">
        <f t="shared" si="10"/>
        <v>0.99999999999999634</v>
      </c>
      <c r="O170">
        <f t="shared" si="14"/>
        <v>0</v>
      </c>
      <c r="P170">
        <f t="shared" si="11"/>
        <v>0.99999999999999634</v>
      </c>
    </row>
    <row r="171" spans="1:16" ht="17.399999999999999" x14ac:dyDescent="0.3">
      <c r="A171" s="20" t="str">
        <f t="array" ref="A171">LOOKUP(2,1/(COUNTIF($A$1:A170,'Members Data'!$A$3:$A$371)=0),'Members Data'!$A$3:$A$371)</f>
        <v>S63</v>
      </c>
      <c r="B171" s="21" t="str">
        <f>INDEX('Members Data'!$B$3:$B$371,MATCH(A171,'Members Data'!$A$3:$A$371,0))</f>
        <v>Paula Montgomery</v>
      </c>
      <c r="C171" s="21">
        <f>INDEX('Members Data'!$C$3:$C$372,MATCH(A171,'Members Data'!$A$3:$A$371,0))</f>
        <v>43</v>
      </c>
      <c r="D171" s="21" t="str">
        <f>INDEX('Members Data'!$D$3:$D$371,MATCH(A171,'Members Data'!$A$3:$A$371,0))</f>
        <v>Lune of Over Langshaw</v>
      </c>
      <c r="E171" s="21" t="str">
        <f>IFERROR(INDEX('Ring 2 11,12, 21 - 26'!#REF!,MATCH(A171,'Ring 2 11,12, 21 - 26'!#REF!,0)),"0")</f>
        <v>0</v>
      </c>
      <c r="F171" s="21" t="str">
        <f>IFERROR(INDEX('Ring 2 11,12, 21 - 26'!#REF!,MATCH(A171,'Ring 2 11,12, 21 - 26'!#REF!,0)),"0")</f>
        <v>0</v>
      </c>
      <c r="G171" s="21" t="str">
        <f>IFERROR(INDEX('Ring 2 11,12, 21 - 26'!#REF!,MATCH(A171,'Ring 2 11,12, 21 - 26'!#REF!,0)),"0")</f>
        <v>0</v>
      </c>
      <c r="H171" s="21" t="str">
        <f>IFERROR(INDEX('Ring 3 27 - 41'!#REF!,MATCH(A171,'Ring 3 27 - 41'!#REF!,0)),"0")</f>
        <v>0</v>
      </c>
      <c r="I171" s="21" t="str">
        <f>IFERROR(INDEX('Ring 3 27 - 41'!#REF!,MATCH(A171,'Ring 3 27 - 41'!#REF!,0)),"0")</f>
        <v>0</v>
      </c>
      <c r="J171" s="21" t="str">
        <f>IFERROR(INDEX('Ring 3 27 - 41'!#REF!,MATCH(A171,'Ring 3 27 - 41'!#REF!,0)),"0")</f>
        <v>0</v>
      </c>
      <c r="K171" s="18">
        <f t="shared" si="12"/>
        <v>0</v>
      </c>
      <c r="L171" s="1" cm="1">
        <f t="array" ref="L171">SUMPRODUCT((K171&lt;=$K$4:$K$307)/COUNTIF($K$4:$K$307,$K$4:$K$307))</f>
        <v>0.99999999999999634</v>
      </c>
      <c r="M171">
        <f t="shared" si="13"/>
        <v>0</v>
      </c>
      <c r="N171">
        <f t="shared" si="10"/>
        <v>0.99999999999999634</v>
      </c>
      <c r="O171">
        <f t="shared" si="14"/>
        <v>0</v>
      </c>
      <c r="P171">
        <f t="shared" si="11"/>
        <v>0.99999999999999634</v>
      </c>
    </row>
    <row r="172" spans="1:16" ht="17.399999999999999" x14ac:dyDescent="0.3">
      <c r="A172" s="20" t="str">
        <f t="array" ref="A172">LOOKUP(2,1/(COUNTIF($A$1:A171,'Members Data'!$A$3:$A$371)=0),'Members Data'!$A$3:$A$371)</f>
        <v>S62</v>
      </c>
      <c r="B172" s="21" t="str">
        <f>INDEX('Members Data'!$B$3:$B$371,MATCH(A172,'Members Data'!$A$3:$A$371,0))</f>
        <v>Paula Montgomery</v>
      </c>
      <c r="C172" s="21">
        <f>INDEX('Members Data'!$C$3:$C$372,MATCH(A172,'Members Data'!$A$3:$A$371,0))</f>
        <v>43</v>
      </c>
      <c r="D172" s="21" t="str">
        <f>INDEX('Members Data'!$D$3:$D$371,MATCH(A172,'Members Data'!$A$3:$A$371,0))</f>
        <v>Townend Sky Rocket</v>
      </c>
      <c r="E172" s="21" t="str">
        <f>IFERROR(INDEX('Ring 2 11,12, 21 - 26'!#REF!,MATCH(A172,'Ring 2 11,12, 21 - 26'!#REF!,0)),"0")</f>
        <v>0</v>
      </c>
      <c r="F172" s="21" t="str">
        <f>IFERROR(INDEX('Ring 2 11,12, 21 - 26'!#REF!,MATCH(A172,'Ring 2 11,12, 21 - 26'!#REF!,0)),"0")</f>
        <v>0</v>
      </c>
      <c r="G172" s="21" t="str">
        <f>IFERROR(INDEX('Ring 2 11,12, 21 - 26'!#REF!,MATCH(A172,'Ring 2 11,12, 21 - 26'!#REF!,0)),"0")</f>
        <v>0</v>
      </c>
      <c r="H172" s="21" t="str">
        <f>IFERROR(INDEX('Ring 3 27 - 41'!#REF!,MATCH(A172,'Ring 3 27 - 41'!#REF!,0)),"0")</f>
        <v>0</v>
      </c>
      <c r="I172" s="21" t="str">
        <f>IFERROR(INDEX('Ring 3 27 - 41'!#REF!,MATCH(A172,'Ring 3 27 - 41'!#REF!,0)),"0")</f>
        <v>0</v>
      </c>
      <c r="J172" s="21" t="str">
        <f>IFERROR(INDEX('Ring 3 27 - 41'!#REF!,MATCH(A172,'Ring 3 27 - 41'!#REF!,0)),"0")</f>
        <v>0</v>
      </c>
      <c r="K172" s="18">
        <f t="shared" si="12"/>
        <v>0</v>
      </c>
      <c r="L172" s="1" cm="1">
        <f t="array" ref="L172">SUMPRODUCT((K172&lt;=$K$4:$K$307)/COUNTIF($K$4:$K$307,$K$4:$K$307))</f>
        <v>0.99999999999999634</v>
      </c>
      <c r="M172">
        <f t="shared" si="13"/>
        <v>0</v>
      </c>
      <c r="N172">
        <f t="shared" si="10"/>
        <v>0.99999999999999634</v>
      </c>
      <c r="O172">
        <f t="shared" si="14"/>
        <v>0</v>
      </c>
      <c r="P172">
        <f t="shared" si="11"/>
        <v>0.99999999999999634</v>
      </c>
    </row>
    <row r="173" spans="1:16" ht="17.399999999999999" x14ac:dyDescent="0.3">
      <c r="A173" s="20" t="str">
        <f t="array" ref="A173">LOOKUP(2,1/(COUNTIF($A$1:A172,'Members Data'!$A$3:$A$371)=0),'Members Data'!$A$3:$A$371)</f>
        <v>S61</v>
      </c>
      <c r="B173" s="21" t="str">
        <f>INDEX('Members Data'!$B$3:$B$371,MATCH(A173,'Members Data'!$A$3:$A$371,0))</f>
        <v>Paula Montgomery</v>
      </c>
      <c r="C173" s="21">
        <f>INDEX('Members Data'!$C$3:$C$372,MATCH(A173,'Members Data'!$A$3:$A$371,0))</f>
        <v>43</v>
      </c>
      <c r="D173" s="21" t="str">
        <f>INDEX('Members Data'!$D$3:$D$371,MATCH(A173,'Members Data'!$A$3:$A$371,0))</f>
        <v>Bowins Bobby Dazzler</v>
      </c>
      <c r="E173" s="21" t="str">
        <f>IFERROR(INDEX('Ring 2 11,12, 21 - 26'!#REF!,MATCH(A173,'Ring 2 11,12, 21 - 26'!#REF!,0)),"0")</f>
        <v>0</v>
      </c>
      <c r="F173" s="21" t="str">
        <f>IFERROR(INDEX('Ring 2 11,12, 21 - 26'!#REF!,MATCH(A173,'Ring 2 11,12, 21 - 26'!#REF!,0)),"0")</f>
        <v>0</v>
      </c>
      <c r="G173" s="21" t="str">
        <f>IFERROR(INDEX('Ring 2 11,12, 21 - 26'!#REF!,MATCH(A173,'Ring 2 11,12, 21 - 26'!#REF!,0)),"0")</f>
        <v>0</v>
      </c>
      <c r="H173" s="21" t="str">
        <f>IFERROR(INDEX('Ring 3 27 - 41'!#REF!,MATCH(A173,'Ring 3 27 - 41'!#REF!,0)),"0")</f>
        <v>0</v>
      </c>
      <c r="I173" s="21" t="str">
        <f>IFERROR(INDEX('Ring 3 27 - 41'!#REF!,MATCH(A173,'Ring 3 27 - 41'!#REF!,0)),"0")</f>
        <v>0</v>
      </c>
      <c r="J173" s="21" t="str">
        <f>IFERROR(INDEX('Ring 3 27 - 41'!#REF!,MATCH(A173,'Ring 3 27 - 41'!#REF!,0)),"0")</f>
        <v>0</v>
      </c>
      <c r="K173" s="18">
        <f t="shared" si="12"/>
        <v>0</v>
      </c>
      <c r="L173" s="1" cm="1">
        <f t="array" ref="L173">SUMPRODUCT((K173&lt;=$K$4:$K$307)/COUNTIF($K$4:$K$307,$K$4:$K$307))</f>
        <v>0.99999999999999634</v>
      </c>
      <c r="M173">
        <f t="shared" si="13"/>
        <v>0</v>
      </c>
      <c r="N173">
        <f t="shared" si="10"/>
        <v>0.99999999999999634</v>
      </c>
      <c r="O173">
        <f t="shared" si="14"/>
        <v>0</v>
      </c>
      <c r="P173">
        <f t="shared" si="11"/>
        <v>0.99999999999999634</v>
      </c>
    </row>
    <row r="174" spans="1:16" ht="17.399999999999999" x14ac:dyDescent="0.3">
      <c r="A174" s="20" t="str">
        <f t="array" ref="A174">LOOKUP(2,1/(COUNTIF($A$1:A173,'Members Data'!$A$3:$A$371)=0),'Members Data'!$A$3:$A$371)</f>
        <v>S60</v>
      </c>
      <c r="B174" s="21" t="str">
        <f>INDEX('Members Data'!$B$3:$B$371,MATCH(A174,'Members Data'!$A$3:$A$371,0))</f>
        <v>Stacey Reed</v>
      </c>
      <c r="C174" s="21">
        <f>INDEX('Members Data'!$C$3:$C$372,MATCH(A174,'Members Data'!$A$3:$A$371,0))</f>
        <v>42</v>
      </c>
      <c r="D174" s="21" t="str">
        <f>INDEX('Members Data'!$D$3:$D$371,MATCH(A174,'Members Data'!$A$3:$A$371,0))</f>
        <v>Torres</v>
      </c>
      <c r="E174" s="21" t="str">
        <f>IFERROR(INDEX('Ring 2 11,12, 21 - 26'!#REF!,MATCH(A174,'Ring 2 11,12, 21 - 26'!#REF!,0)),"0")</f>
        <v>0</v>
      </c>
      <c r="F174" s="21" t="str">
        <f>IFERROR(INDEX('Ring 2 11,12, 21 - 26'!#REF!,MATCH(A174,'Ring 2 11,12, 21 - 26'!#REF!,0)),"0")</f>
        <v>0</v>
      </c>
      <c r="G174" s="21" t="str">
        <f>IFERROR(INDEX('Ring 2 11,12, 21 - 26'!#REF!,MATCH(A174,'Ring 2 11,12, 21 - 26'!#REF!,0)),"0")</f>
        <v>0</v>
      </c>
      <c r="H174" s="21" t="str">
        <f>IFERROR(INDEX('Ring 3 27 - 41'!#REF!,MATCH(A174,'Ring 3 27 - 41'!#REF!,0)),"0")</f>
        <v>0</v>
      </c>
      <c r="I174" s="21" t="str">
        <f>IFERROR(INDEX('Ring 3 27 - 41'!#REF!,MATCH(A174,'Ring 3 27 - 41'!#REF!,0)),"0")</f>
        <v>0</v>
      </c>
      <c r="J174" s="21" t="str">
        <f>IFERROR(INDEX('Ring 3 27 - 41'!#REF!,MATCH(A174,'Ring 3 27 - 41'!#REF!,0)),"0")</f>
        <v>0</v>
      </c>
      <c r="K174" s="18">
        <f t="shared" si="12"/>
        <v>0</v>
      </c>
      <c r="L174" s="1" cm="1">
        <f t="array" ref="L174">SUMPRODUCT((K174&lt;=$K$4:$K$307)/COUNTIF($K$4:$K$307,$K$4:$K$307))</f>
        <v>0.99999999999999634</v>
      </c>
      <c r="M174">
        <f t="shared" si="13"/>
        <v>0</v>
      </c>
      <c r="N174">
        <f t="shared" si="10"/>
        <v>0.99999999999999634</v>
      </c>
      <c r="O174">
        <f t="shared" si="14"/>
        <v>0</v>
      </c>
      <c r="P174">
        <f t="shared" si="11"/>
        <v>0.99999999999999634</v>
      </c>
    </row>
    <row r="175" spans="1:16" ht="17.399999999999999" x14ac:dyDescent="0.3">
      <c r="A175" s="20" t="str">
        <f t="array" ref="A175">LOOKUP(2,1/(COUNTIF($A$1:A174,'Members Data'!$A$3:$A$371)=0),'Members Data'!$A$3:$A$371)</f>
        <v>I59</v>
      </c>
      <c r="B175" s="21" t="str">
        <f>INDEX('Members Data'!$B$3:$B$371,MATCH(A175,'Members Data'!$A$3:$A$371,0))</f>
        <v>Jasmine Ruby Thornton</v>
      </c>
      <c r="C175" s="21">
        <f>INDEX('Members Data'!$C$3:$C$372,MATCH(A175,'Members Data'!$A$3:$A$371,0))</f>
        <v>41</v>
      </c>
      <c r="D175" s="21" t="str">
        <f>INDEX('Members Data'!$D$3:$D$371,MATCH(A175,'Members Data'!$A$3:$A$371,0))</f>
        <v>The General</v>
      </c>
      <c r="E175" s="21" t="str">
        <f>IFERROR(INDEX('Ring 2 11,12, 21 - 26'!#REF!,MATCH(A175,'Ring 2 11,12, 21 - 26'!#REF!,0)),"0")</f>
        <v>0</v>
      </c>
      <c r="F175" s="21" t="str">
        <f>IFERROR(INDEX('Ring 2 11,12, 21 - 26'!#REF!,MATCH(A175,'Ring 2 11,12, 21 - 26'!#REF!,0)),"0")</f>
        <v>0</v>
      </c>
      <c r="G175" s="21" t="str">
        <f>IFERROR(INDEX('Ring 2 11,12, 21 - 26'!#REF!,MATCH(A175,'Ring 2 11,12, 21 - 26'!#REF!,0)),"0")</f>
        <v>0</v>
      </c>
      <c r="H175" s="21" t="str">
        <f>IFERROR(INDEX('Ring 3 27 - 41'!#REF!,MATCH(A175,'Ring 3 27 - 41'!#REF!,0)),"0")</f>
        <v>0</v>
      </c>
      <c r="I175" s="21" t="str">
        <f>IFERROR(INDEX('Ring 3 27 - 41'!#REF!,MATCH(A175,'Ring 3 27 - 41'!#REF!,0)),"0")</f>
        <v>0</v>
      </c>
      <c r="J175" s="21" t="str">
        <f>IFERROR(INDEX('Ring 3 27 - 41'!#REF!,MATCH(A175,'Ring 3 27 - 41'!#REF!,0)),"0")</f>
        <v>0</v>
      </c>
      <c r="K175" s="18">
        <f t="shared" si="12"/>
        <v>0</v>
      </c>
      <c r="L175" s="1" cm="1">
        <f t="array" ref="L175">SUMPRODUCT((K175&lt;=$K$4:$K$307)/COUNTIF($K$4:$K$307,$K$4:$K$307))</f>
        <v>0.99999999999999634</v>
      </c>
      <c r="M175">
        <f t="shared" si="13"/>
        <v>0</v>
      </c>
      <c r="N175">
        <f t="shared" si="10"/>
        <v>0.99999999999999634</v>
      </c>
      <c r="O175">
        <f t="shared" si="14"/>
        <v>0</v>
      </c>
      <c r="P175">
        <f t="shared" si="11"/>
        <v>0.99999999999999634</v>
      </c>
    </row>
    <row r="176" spans="1:16" ht="17.399999999999999" x14ac:dyDescent="0.3">
      <c r="A176" s="20" t="str">
        <f t="array" ref="A176">LOOKUP(2,1/(COUNTIF($A$1:A175,'Members Data'!$A$3:$A$371)=0),'Members Data'!$A$3:$A$371)</f>
        <v>S57</v>
      </c>
      <c r="B176" s="21" t="str">
        <f>INDEX('Members Data'!$B$3:$B$371,MATCH(A176,'Members Data'!$A$3:$A$371,0))</f>
        <v>Lisa Murphy</v>
      </c>
      <c r="C176" s="21">
        <f>INDEX('Members Data'!$C$3:$C$372,MATCH(A176,'Members Data'!$A$3:$A$371,0))</f>
        <v>40</v>
      </c>
      <c r="D176" s="21" t="str">
        <f>INDEX('Members Data'!$D$3:$D$371,MATCH(A176,'Members Data'!$A$3:$A$371,0))</f>
        <v>Fenton</v>
      </c>
      <c r="E176" s="21" t="str">
        <f>IFERROR(INDEX('Ring 2 11,12, 21 - 26'!#REF!,MATCH(A176,'Ring 2 11,12, 21 - 26'!#REF!,0)),"0")</f>
        <v>0</v>
      </c>
      <c r="F176" s="21" t="str">
        <f>IFERROR(INDEX('Ring 2 11,12, 21 - 26'!#REF!,MATCH(A176,'Ring 2 11,12, 21 - 26'!#REF!,0)),"0")</f>
        <v>0</v>
      </c>
      <c r="G176" s="21" t="str">
        <f>IFERROR(INDEX('Ring 2 11,12, 21 - 26'!#REF!,MATCH(A176,'Ring 2 11,12, 21 - 26'!#REF!,0)),"0")</f>
        <v>0</v>
      </c>
      <c r="H176" s="21" t="str">
        <f>IFERROR(INDEX('Ring 3 27 - 41'!#REF!,MATCH(A176,'Ring 3 27 - 41'!#REF!,0)),"0")</f>
        <v>0</v>
      </c>
      <c r="I176" s="21" t="str">
        <f>IFERROR(INDEX('Ring 3 27 - 41'!#REF!,MATCH(A176,'Ring 3 27 - 41'!#REF!,0)),"0")</f>
        <v>0</v>
      </c>
      <c r="J176" s="21" t="str">
        <f>IFERROR(INDEX('Ring 3 27 - 41'!#REF!,MATCH(A176,'Ring 3 27 - 41'!#REF!,0)),"0")</f>
        <v>0</v>
      </c>
      <c r="K176" s="18">
        <f t="shared" si="12"/>
        <v>0</v>
      </c>
      <c r="L176" s="1" cm="1">
        <f t="array" ref="L176">SUMPRODUCT((K176&lt;=$K$4:$K$307)/COUNTIF($K$4:$K$307,$K$4:$K$307))</f>
        <v>0.99999999999999634</v>
      </c>
      <c r="M176">
        <f t="shared" si="13"/>
        <v>0</v>
      </c>
      <c r="N176">
        <f t="shared" si="10"/>
        <v>0.99999999999999634</v>
      </c>
      <c r="O176">
        <f t="shared" si="14"/>
        <v>0</v>
      </c>
      <c r="P176">
        <f t="shared" si="11"/>
        <v>0.99999999999999634</v>
      </c>
    </row>
    <row r="177" spans="1:16" ht="17.399999999999999" x14ac:dyDescent="0.3">
      <c r="A177" s="20" t="str">
        <f t="array" ref="A177">LOOKUP(2,1/(COUNTIF($A$1:A176,'Members Data'!$A$3:$A$371)=0),'Members Data'!$A$3:$A$371)</f>
        <v>J58</v>
      </c>
      <c r="B177" s="21" t="str">
        <f>INDEX('Members Data'!$B$3:$B$371,MATCH(A177,'Members Data'!$A$3:$A$371,0))</f>
        <v>Jessica Cowell</v>
      </c>
      <c r="C177" s="21">
        <f>INDEX('Members Data'!$C$3:$C$372,MATCH(A177,'Members Data'!$A$3:$A$371,0))</f>
        <v>39</v>
      </c>
      <c r="D177" s="21" t="str">
        <f>INDEX('Members Data'!$D$3:$D$371,MATCH(A177,'Members Data'!$A$3:$A$371,0))</f>
        <v>Belle</v>
      </c>
      <c r="E177" s="21" t="str">
        <f>IFERROR(INDEX('Ring 2 11,12, 21 - 26'!#REF!,MATCH(A177,'Ring 2 11,12, 21 - 26'!#REF!,0)),"0")</f>
        <v>0</v>
      </c>
      <c r="F177" s="21" t="str">
        <f>IFERROR(INDEX('Ring 2 11,12, 21 - 26'!#REF!,MATCH(A177,'Ring 2 11,12, 21 - 26'!#REF!,0)),"0")</f>
        <v>0</v>
      </c>
      <c r="G177" s="21" t="str">
        <f>IFERROR(INDEX('Ring 2 11,12, 21 - 26'!#REF!,MATCH(A177,'Ring 2 11,12, 21 - 26'!#REF!,0)),"0")</f>
        <v>0</v>
      </c>
      <c r="H177" s="21" t="str">
        <f>IFERROR(INDEX('Ring 3 27 - 41'!#REF!,MATCH(A177,'Ring 3 27 - 41'!#REF!,0)),"0")</f>
        <v>0</v>
      </c>
      <c r="I177" s="21" t="str">
        <f>IFERROR(INDEX('Ring 3 27 - 41'!#REF!,MATCH(A177,'Ring 3 27 - 41'!#REF!,0)),"0")</f>
        <v>0</v>
      </c>
      <c r="J177" s="21" t="str">
        <f>IFERROR(INDEX('Ring 3 27 - 41'!#REF!,MATCH(A177,'Ring 3 27 - 41'!#REF!,0)),"0")</f>
        <v>0</v>
      </c>
      <c r="K177" s="18">
        <f t="shared" si="12"/>
        <v>0</v>
      </c>
      <c r="L177" s="1" cm="1">
        <f t="array" ref="L177">SUMPRODUCT((K177&lt;=$K$4:$K$307)/COUNTIF($K$4:$K$307,$K$4:$K$307))</f>
        <v>0.99999999999999634</v>
      </c>
      <c r="M177">
        <f t="shared" si="13"/>
        <v>0</v>
      </c>
      <c r="N177">
        <f t="shared" si="10"/>
        <v>0.99999999999999634</v>
      </c>
      <c r="O177">
        <f t="shared" si="14"/>
        <v>0</v>
      </c>
      <c r="P177">
        <f t="shared" si="11"/>
        <v>0.99999999999999634</v>
      </c>
    </row>
    <row r="178" spans="1:16" ht="17.399999999999999" x14ac:dyDescent="0.3">
      <c r="A178" s="20" t="str">
        <f t="array" ref="A178">LOOKUP(2,1/(COUNTIF($A$1:A177,'Members Data'!$A$3:$A$371)=0),'Members Data'!$A$3:$A$371)</f>
        <v>S56</v>
      </c>
      <c r="B178" s="21" t="str">
        <f>INDEX('Members Data'!$B$3:$B$371,MATCH(A178,'Members Data'!$A$3:$A$371,0))</f>
        <v>Jess Denton</v>
      </c>
      <c r="C178" s="21">
        <f>INDEX('Members Data'!$C$3:$C$372,MATCH(A178,'Members Data'!$A$3:$A$371,0))</f>
        <v>38</v>
      </c>
      <c r="D178" s="21" t="str">
        <f>INDEX('Members Data'!$D$3:$D$371,MATCH(A178,'Members Data'!$A$3:$A$371,0))</f>
        <v>Ruskington Khamsin</v>
      </c>
      <c r="E178" s="21" t="str">
        <f>IFERROR(INDEX('Ring 2 11,12, 21 - 26'!#REF!,MATCH(A178,'Ring 2 11,12, 21 - 26'!#REF!,0)),"0")</f>
        <v>0</v>
      </c>
      <c r="F178" s="21" t="str">
        <f>IFERROR(INDEX('Ring 2 11,12, 21 - 26'!#REF!,MATCH(A178,'Ring 2 11,12, 21 - 26'!#REF!,0)),"0")</f>
        <v>0</v>
      </c>
      <c r="G178" s="21" t="str">
        <f>IFERROR(INDEX('Ring 2 11,12, 21 - 26'!#REF!,MATCH(A178,'Ring 2 11,12, 21 - 26'!#REF!,0)),"0")</f>
        <v>0</v>
      </c>
      <c r="H178" s="21" t="str">
        <f>IFERROR(INDEX('Ring 3 27 - 41'!#REF!,MATCH(A178,'Ring 3 27 - 41'!#REF!,0)),"0")</f>
        <v>0</v>
      </c>
      <c r="I178" s="21" t="str">
        <f>IFERROR(INDEX('Ring 3 27 - 41'!#REF!,MATCH(A178,'Ring 3 27 - 41'!#REF!,0)),"0")</f>
        <v>0</v>
      </c>
      <c r="J178" s="21" t="str">
        <f>IFERROR(INDEX('Ring 3 27 - 41'!#REF!,MATCH(A178,'Ring 3 27 - 41'!#REF!,0)),"0")</f>
        <v>0</v>
      </c>
      <c r="K178" s="18">
        <f t="shared" si="12"/>
        <v>0</v>
      </c>
      <c r="L178" s="1" cm="1">
        <f t="array" ref="L178">SUMPRODUCT((K178&lt;=$K$4:$K$307)/COUNTIF($K$4:$K$307,$K$4:$K$307))</f>
        <v>0.99999999999999634</v>
      </c>
      <c r="M178">
        <f t="shared" si="13"/>
        <v>0</v>
      </c>
      <c r="N178">
        <f t="shared" si="10"/>
        <v>0.99999999999999634</v>
      </c>
      <c r="O178">
        <f t="shared" si="14"/>
        <v>0</v>
      </c>
      <c r="P178">
        <f t="shared" si="11"/>
        <v>0.99999999999999634</v>
      </c>
    </row>
    <row r="179" spans="1:16" ht="17.399999999999999" x14ac:dyDescent="0.3">
      <c r="A179" s="20" t="str">
        <f t="array" ref="A179">LOOKUP(2,1/(COUNTIF($A$1:A178,'Members Data'!$A$3:$A$371)=0),'Members Data'!$A$3:$A$371)</f>
        <v>S55</v>
      </c>
      <c r="B179" s="21" t="str">
        <f>INDEX('Members Data'!$B$3:$B$371,MATCH(A179,'Members Data'!$A$3:$A$371,0))</f>
        <v>Jess Denton</v>
      </c>
      <c r="C179" s="21">
        <f>INDEX('Members Data'!$C$3:$C$372,MATCH(A179,'Members Data'!$A$3:$A$371,0))</f>
        <v>38</v>
      </c>
      <c r="D179" s="21" t="str">
        <f>INDEX('Members Data'!$D$3:$D$371,MATCH(A179,'Members Data'!$A$3:$A$371,0))</f>
        <v>Ruskington Berlin</v>
      </c>
      <c r="E179" s="21" t="str">
        <f>IFERROR(INDEX('Ring 2 11,12, 21 - 26'!#REF!,MATCH(A179,'Ring 2 11,12, 21 - 26'!#REF!,0)),"0")</f>
        <v>0</v>
      </c>
      <c r="F179" s="21" t="str">
        <f>IFERROR(INDEX('Ring 2 11,12, 21 - 26'!#REF!,MATCH(A179,'Ring 2 11,12, 21 - 26'!#REF!,0)),"0")</f>
        <v>0</v>
      </c>
      <c r="G179" s="21" t="str">
        <f>IFERROR(INDEX('Ring 2 11,12, 21 - 26'!#REF!,MATCH(A179,'Ring 2 11,12, 21 - 26'!#REF!,0)),"0")</f>
        <v>0</v>
      </c>
      <c r="H179" s="21" t="str">
        <f>IFERROR(INDEX('Ring 3 27 - 41'!#REF!,MATCH(A179,'Ring 3 27 - 41'!#REF!,0)),"0")</f>
        <v>0</v>
      </c>
      <c r="I179" s="21" t="str">
        <f>IFERROR(INDEX('Ring 3 27 - 41'!#REF!,MATCH(A179,'Ring 3 27 - 41'!#REF!,0)),"0")</f>
        <v>0</v>
      </c>
      <c r="J179" s="21" t="str">
        <f>IFERROR(INDEX('Ring 3 27 - 41'!#REF!,MATCH(A179,'Ring 3 27 - 41'!#REF!,0)),"0")</f>
        <v>0</v>
      </c>
      <c r="K179" s="18">
        <f t="shared" si="12"/>
        <v>0</v>
      </c>
      <c r="L179" s="1" cm="1">
        <f t="array" ref="L179">SUMPRODUCT((K179&lt;=$K$4:$K$307)/COUNTIF($K$4:$K$307,$K$4:$K$307))</f>
        <v>0.99999999999999634</v>
      </c>
      <c r="M179">
        <f t="shared" si="13"/>
        <v>0</v>
      </c>
      <c r="N179">
        <f t="shared" si="10"/>
        <v>0.99999999999999634</v>
      </c>
      <c r="O179">
        <f t="shared" si="14"/>
        <v>0</v>
      </c>
      <c r="P179">
        <f t="shared" si="11"/>
        <v>0.99999999999999634</v>
      </c>
    </row>
    <row r="180" spans="1:16" ht="17.399999999999999" x14ac:dyDescent="0.3">
      <c r="A180" s="20" t="str">
        <f t="array" ref="A180">LOOKUP(2,1/(COUNTIF($A$1:A179,'Members Data'!$A$3:$A$371)=0),'Members Data'!$A$3:$A$371)</f>
        <v>S54</v>
      </c>
      <c r="B180" s="21" t="str">
        <f>INDEX('Members Data'!$B$3:$B$371,MATCH(A180,'Members Data'!$A$3:$A$371,0))</f>
        <v>Jess Denton</v>
      </c>
      <c r="C180" s="21">
        <f>INDEX('Members Data'!$C$3:$C$372,MATCH(A180,'Members Data'!$A$3:$A$371,0))</f>
        <v>38</v>
      </c>
      <c r="D180" s="21" t="str">
        <f>INDEX('Members Data'!$D$3:$D$371,MATCH(A180,'Members Data'!$A$3:$A$371,0))</f>
        <v>Cuba</v>
      </c>
      <c r="E180" s="21" t="str">
        <f>IFERROR(INDEX('Ring 2 11,12, 21 - 26'!#REF!,MATCH(A180,'Ring 2 11,12, 21 - 26'!#REF!,0)),"0")</f>
        <v>0</v>
      </c>
      <c r="F180" s="21" t="str">
        <f>IFERROR(INDEX('Ring 2 11,12, 21 - 26'!#REF!,MATCH(A180,'Ring 2 11,12, 21 - 26'!#REF!,0)),"0")</f>
        <v>0</v>
      </c>
      <c r="G180" s="21" t="str">
        <f>IFERROR(INDEX('Ring 2 11,12, 21 - 26'!#REF!,MATCH(A180,'Ring 2 11,12, 21 - 26'!#REF!,0)),"0")</f>
        <v>0</v>
      </c>
      <c r="H180" s="21" t="str">
        <f>IFERROR(INDEX('Ring 3 27 - 41'!#REF!,MATCH(A180,'Ring 3 27 - 41'!#REF!,0)),"0")</f>
        <v>0</v>
      </c>
      <c r="I180" s="21" t="str">
        <f>IFERROR(INDEX('Ring 3 27 - 41'!#REF!,MATCH(A180,'Ring 3 27 - 41'!#REF!,0)),"0")</f>
        <v>0</v>
      </c>
      <c r="J180" s="21" t="str">
        <f>IFERROR(INDEX('Ring 3 27 - 41'!#REF!,MATCH(A180,'Ring 3 27 - 41'!#REF!,0)),"0")</f>
        <v>0</v>
      </c>
      <c r="K180" s="18">
        <f t="shared" si="12"/>
        <v>0</v>
      </c>
      <c r="L180" s="1" cm="1">
        <f t="array" ref="L180">SUMPRODUCT((K180&lt;=$K$4:$K$307)/COUNTIF($K$4:$K$307,$K$4:$K$307))</f>
        <v>0.99999999999999634</v>
      </c>
      <c r="M180">
        <f t="shared" si="13"/>
        <v>0</v>
      </c>
      <c r="N180">
        <f t="shared" si="10"/>
        <v>0.99999999999999634</v>
      </c>
      <c r="O180">
        <f t="shared" si="14"/>
        <v>0</v>
      </c>
      <c r="P180">
        <f t="shared" si="11"/>
        <v>0.99999999999999634</v>
      </c>
    </row>
    <row r="181" spans="1:16" ht="17.399999999999999" x14ac:dyDescent="0.3">
      <c r="A181" s="20" t="str">
        <f t="array" ref="A181">LOOKUP(2,1/(COUNTIF($A$1:A180,'Members Data'!$A$3:$A$371)=0),'Members Data'!$A$3:$A$371)</f>
        <v>J53</v>
      </c>
      <c r="B181" s="21" t="str">
        <f>INDEX('Members Data'!$B$3:$B$371,MATCH(A181,'Members Data'!$A$3:$A$371,0))</f>
        <v>Georgie Turner</v>
      </c>
      <c r="C181" s="21">
        <f>INDEX('Members Data'!$C$3:$C$372,MATCH(A181,'Members Data'!$A$3:$A$371,0))</f>
        <v>37</v>
      </c>
      <c r="D181" s="21" t="str">
        <f>INDEX('Members Data'!$D$3:$D$371,MATCH(A181,'Members Data'!$A$3:$A$371,0))</f>
        <v>Colne Tatsuki</v>
      </c>
      <c r="E181" s="21" t="str">
        <f>IFERROR(INDEX('Ring 2 11,12, 21 - 26'!#REF!,MATCH(A181,'Ring 2 11,12, 21 - 26'!#REF!,0)),"0")</f>
        <v>0</v>
      </c>
      <c r="F181" s="21" t="str">
        <f>IFERROR(INDEX('Ring 2 11,12, 21 - 26'!#REF!,MATCH(A181,'Ring 2 11,12, 21 - 26'!#REF!,0)),"0")</f>
        <v>0</v>
      </c>
      <c r="G181" s="21" t="str">
        <f>IFERROR(INDEX('Ring 2 11,12, 21 - 26'!#REF!,MATCH(A181,'Ring 2 11,12, 21 - 26'!#REF!,0)),"0")</f>
        <v>0</v>
      </c>
      <c r="H181" s="21" t="str">
        <f>IFERROR(INDEX('Ring 3 27 - 41'!#REF!,MATCH(A181,'Ring 3 27 - 41'!#REF!,0)),"0")</f>
        <v>0</v>
      </c>
      <c r="I181" s="21" t="str">
        <f>IFERROR(INDEX('Ring 3 27 - 41'!#REF!,MATCH(A181,'Ring 3 27 - 41'!#REF!,0)),"0")</f>
        <v>0</v>
      </c>
      <c r="J181" s="21" t="str">
        <f>IFERROR(INDEX('Ring 3 27 - 41'!#REF!,MATCH(A181,'Ring 3 27 - 41'!#REF!,0)),"0")</f>
        <v>0</v>
      </c>
      <c r="K181" s="18">
        <f t="shared" si="12"/>
        <v>0</v>
      </c>
      <c r="L181" s="1" cm="1">
        <f t="array" ref="L181">SUMPRODUCT((K181&lt;=$K$4:$K$307)/COUNTIF($K$4:$K$307,$K$4:$K$307))</f>
        <v>0.99999999999999634</v>
      </c>
      <c r="M181">
        <f t="shared" si="13"/>
        <v>0</v>
      </c>
      <c r="N181">
        <f t="shared" si="10"/>
        <v>0.99999999999999634</v>
      </c>
      <c r="O181">
        <f t="shared" si="14"/>
        <v>0</v>
      </c>
      <c r="P181">
        <f t="shared" si="11"/>
        <v>0.99999999999999634</v>
      </c>
    </row>
    <row r="182" spans="1:16" ht="17.399999999999999" x14ac:dyDescent="0.3">
      <c r="A182" s="20" t="str">
        <f t="array" ref="A182">LOOKUP(2,1/(COUNTIF($A$1:A181,'Members Data'!$A$3:$A$371)=0),'Members Data'!$A$3:$A$371)</f>
        <v>S129</v>
      </c>
      <c r="B182" s="21" t="str">
        <f>INDEX('Members Data'!$B$3:$B$371,MATCH(A182,'Members Data'!$A$3:$A$371,0))</f>
        <v>Stacey Feltham</v>
      </c>
      <c r="C182" s="21">
        <f>INDEX('Members Data'!$C$3:$C$372,MATCH(A182,'Members Data'!$A$3:$A$371,0))</f>
        <v>36</v>
      </c>
      <c r="D182" s="21" t="str">
        <f>INDEX('Members Data'!$D$3:$D$371,MATCH(A182,'Members Data'!$A$3:$A$371,0))</f>
        <v>Paces Of Fame</v>
      </c>
      <c r="E182" s="21" t="str">
        <f>IFERROR(INDEX('Ring 2 11,12, 21 - 26'!#REF!,MATCH(A182,'Ring 2 11,12, 21 - 26'!#REF!,0)),"0")</f>
        <v>0</v>
      </c>
      <c r="F182" s="21" t="str">
        <f>IFERROR(INDEX('Ring 2 11,12, 21 - 26'!#REF!,MATCH(A182,'Ring 2 11,12, 21 - 26'!#REF!,0)),"0")</f>
        <v>0</v>
      </c>
      <c r="G182" s="21" t="str">
        <f>IFERROR(INDEX('Ring 2 11,12, 21 - 26'!#REF!,MATCH(A182,'Ring 2 11,12, 21 - 26'!#REF!,0)),"0")</f>
        <v>0</v>
      </c>
      <c r="H182" s="21" t="str">
        <f>IFERROR(INDEX('Ring 3 27 - 41'!#REF!,MATCH(A182,'Ring 3 27 - 41'!#REF!,0)),"0")</f>
        <v>0</v>
      </c>
      <c r="I182" s="21" t="str">
        <f>IFERROR(INDEX('Ring 3 27 - 41'!#REF!,MATCH(A182,'Ring 3 27 - 41'!#REF!,0)),"0")</f>
        <v>0</v>
      </c>
      <c r="J182" s="21" t="str">
        <f>IFERROR(INDEX('Ring 3 27 - 41'!#REF!,MATCH(A182,'Ring 3 27 - 41'!#REF!,0)),"0")</f>
        <v>0</v>
      </c>
      <c r="K182" s="18">
        <f t="shared" si="12"/>
        <v>0</v>
      </c>
      <c r="L182" s="1" cm="1">
        <f t="array" ref="L182">SUMPRODUCT((K182&lt;=$K$4:$K$307)/COUNTIF($K$4:$K$307,$K$4:$K$307))</f>
        <v>0.99999999999999634</v>
      </c>
      <c r="M182">
        <f t="shared" si="13"/>
        <v>0</v>
      </c>
      <c r="N182">
        <f t="shared" si="10"/>
        <v>0.99999999999999634</v>
      </c>
      <c r="O182">
        <f t="shared" si="14"/>
        <v>0</v>
      </c>
      <c r="P182">
        <f t="shared" si="11"/>
        <v>0.99999999999999634</v>
      </c>
    </row>
    <row r="183" spans="1:16" ht="17.399999999999999" x14ac:dyDescent="0.3">
      <c r="A183" s="20" t="str">
        <f t="array" ref="A183">LOOKUP(2,1/(COUNTIF($A$1:A182,'Members Data'!$A$3:$A$371)=0),'Members Data'!$A$3:$A$371)</f>
        <v>J52</v>
      </c>
      <c r="B183" s="21" t="str">
        <f>INDEX('Members Data'!$B$3:$B$371,MATCH(A183,'Members Data'!$A$3:$A$371,0))</f>
        <v>Rosa Mitchell</v>
      </c>
      <c r="C183" s="21">
        <f>INDEX('Members Data'!$C$3:$C$372,MATCH(A183,'Members Data'!$A$3:$A$371,0))</f>
        <v>35</v>
      </c>
      <c r="D183" s="21" t="str">
        <f>INDEX('Members Data'!$D$3:$D$371,MATCH(A183,'Members Data'!$A$3:$A$371,0))</f>
        <v>Spirit</v>
      </c>
      <c r="E183" s="21" t="str">
        <f>IFERROR(INDEX('Ring 2 11,12, 21 - 26'!#REF!,MATCH(A183,'Ring 2 11,12, 21 - 26'!#REF!,0)),"0")</f>
        <v>0</v>
      </c>
      <c r="F183" s="21" t="str">
        <f>IFERROR(INDEX('Ring 2 11,12, 21 - 26'!#REF!,MATCH(A183,'Ring 2 11,12, 21 - 26'!#REF!,0)),"0")</f>
        <v>0</v>
      </c>
      <c r="G183" s="21" t="str">
        <f>IFERROR(INDEX('Ring 2 11,12, 21 - 26'!#REF!,MATCH(A183,'Ring 2 11,12, 21 - 26'!#REF!,0)),"0")</f>
        <v>0</v>
      </c>
      <c r="H183" s="21" t="str">
        <f>IFERROR(INDEX('Ring 3 27 - 41'!#REF!,MATCH(A183,'Ring 3 27 - 41'!#REF!,0)),"0")</f>
        <v>0</v>
      </c>
      <c r="I183" s="21" t="str">
        <f>IFERROR(INDEX('Ring 3 27 - 41'!#REF!,MATCH(A183,'Ring 3 27 - 41'!#REF!,0)),"0")</f>
        <v>0</v>
      </c>
      <c r="J183" s="21" t="str">
        <f>IFERROR(INDEX('Ring 3 27 - 41'!#REF!,MATCH(A183,'Ring 3 27 - 41'!#REF!,0)),"0")</f>
        <v>0</v>
      </c>
      <c r="K183" s="18">
        <f t="shared" si="12"/>
        <v>0</v>
      </c>
      <c r="L183" s="1" cm="1">
        <f t="array" ref="L183">SUMPRODUCT((K183&lt;=$K$4:$K$307)/COUNTIF($K$4:$K$307,$K$4:$K$307))</f>
        <v>0.99999999999999634</v>
      </c>
      <c r="M183">
        <f t="shared" si="13"/>
        <v>0</v>
      </c>
      <c r="N183">
        <f t="shared" si="10"/>
        <v>0.99999999999999634</v>
      </c>
      <c r="O183">
        <f t="shared" si="14"/>
        <v>0</v>
      </c>
      <c r="P183">
        <f t="shared" si="11"/>
        <v>0.99999999999999634</v>
      </c>
    </row>
    <row r="184" spans="1:16" ht="17.399999999999999" x14ac:dyDescent="0.3">
      <c r="A184" s="20" t="str">
        <f t="array" ref="A184">LOOKUP(2,1/(COUNTIF($A$1:A183,'Members Data'!$A$3:$A$371)=0),'Members Data'!$A$3:$A$371)</f>
        <v>J51</v>
      </c>
      <c r="B184" s="21" t="str">
        <f>INDEX('Members Data'!$B$3:$B$371,MATCH(A184,'Members Data'!$A$3:$A$371,0))</f>
        <v>Lara Mitchell</v>
      </c>
      <c r="C184" s="21">
        <f>INDEX('Members Data'!$C$3:$C$372,MATCH(A184,'Members Data'!$A$3:$A$371,0))</f>
        <v>34</v>
      </c>
      <c r="D184" s="21" t="str">
        <f>INDEX('Members Data'!$D$3:$D$371,MATCH(A184,'Members Data'!$A$3:$A$371,0))</f>
        <v>Swanwick Rosebud</v>
      </c>
      <c r="E184" s="21" t="str">
        <f>IFERROR(INDEX('Ring 2 11,12, 21 - 26'!#REF!,MATCH(A184,'Ring 2 11,12, 21 - 26'!#REF!,0)),"0")</f>
        <v>0</v>
      </c>
      <c r="F184" s="21" t="str">
        <f>IFERROR(INDEX('Ring 2 11,12, 21 - 26'!#REF!,MATCH(A184,'Ring 2 11,12, 21 - 26'!#REF!,0)),"0")</f>
        <v>0</v>
      </c>
      <c r="G184" s="21" t="str">
        <f>IFERROR(INDEX('Ring 2 11,12, 21 - 26'!#REF!,MATCH(A184,'Ring 2 11,12, 21 - 26'!#REF!,0)),"0")</f>
        <v>0</v>
      </c>
      <c r="H184" s="21" t="str">
        <f>IFERROR(INDEX('Ring 3 27 - 41'!#REF!,MATCH(A184,'Ring 3 27 - 41'!#REF!,0)),"0")</f>
        <v>0</v>
      </c>
      <c r="I184" s="21" t="str">
        <f>IFERROR(INDEX('Ring 3 27 - 41'!#REF!,MATCH(A184,'Ring 3 27 - 41'!#REF!,0)),"0")</f>
        <v>0</v>
      </c>
      <c r="J184" s="21" t="str">
        <f>IFERROR(INDEX('Ring 3 27 - 41'!#REF!,MATCH(A184,'Ring 3 27 - 41'!#REF!,0)),"0")</f>
        <v>0</v>
      </c>
      <c r="K184" s="18">
        <f t="shared" si="12"/>
        <v>0</v>
      </c>
      <c r="L184" s="1" cm="1">
        <f t="array" ref="L184">SUMPRODUCT((K184&lt;=$K$4:$K$307)/COUNTIF($K$4:$K$307,$K$4:$K$307))</f>
        <v>0.99999999999999634</v>
      </c>
      <c r="M184">
        <f t="shared" si="13"/>
        <v>0</v>
      </c>
      <c r="N184">
        <f t="shared" si="10"/>
        <v>0.99999999999999634</v>
      </c>
      <c r="O184">
        <f t="shared" si="14"/>
        <v>0</v>
      </c>
      <c r="P184">
        <f t="shared" si="11"/>
        <v>0.99999999999999634</v>
      </c>
    </row>
    <row r="185" spans="1:16" ht="17.399999999999999" x14ac:dyDescent="0.3">
      <c r="A185" s="20" t="str">
        <f t="array" ref="A185">LOOKUP(2,1/(COUNTIF($A$1:A184,'Members Data'!$A$3:$A$371)=0),'Members Data'!$A$3:$A$371)</f>
        <v>J243</v>
      </c>
      <c r="B185" s="21" t="str">
        <f>INDEX('Members Data'!$B$3:$B$371,MATCH(A185,'Members Data'!$A$3:$A$371,0))</f>
        <v>Lara Mitchell</v>
      </c>
      <c r="C185" s="21">
        <f>INDEX('Members Data'!$C$3:$C$372,MATCH(A185,'Members Data'!$A$3:$A$371,0))</f>
        <v>34</v>
      </c>
      <c r="D185" s="21" t="str">
        <f>INDEX('Members Data'!$D$3:$D$371,MATCH(A185,'Members Data'!$A$3:$A$371,0))</f>
        <v>Honey</v>
      </c>
      <c r="E185" s="21" t="str">
        <f>IFERROR(INDEX('Ring 2 11,12, 21 - 26'!#REF!,MATCH(A185,'Ring 2 11,12, 21 - 26'!#REF!,0)),"0")</f>
        <v>0</v>
      </c>
      <c r="F185" s="21" t="str">
        <f>IFERROR(INDEX('Ring 2 11,12, 21 - 26'!#REF!,MATCH(A185,'Ring 2 11,12, 21 - 26'!#REF!,0)),"0")</f>
        <v>0</v>
      </c>
      <c r="G185" s="21" t="str">
        <f>IFERROR(INDEX('Ring 2 11,12, 21 - 26'!#REF!,MATCH(A185,'Ring 2 11,12, 21 - 26'!#REF!,0)),"0")</f>
        <v>0</v>
      </c>
      <c r="H185" s="21" t="str">
        <f>IFERROR(INDEX('Ring 3 27 - 41'!#REF!,MATCH(A185,'Ring 3 27 - 41'!#REF!,0)),"0")</f>
        <v>0</v>
      </c>
      <c r="I185" s="21" t="str">
        <f>IFERROR(INDEX('Ring 3 27 - 41'!#REF!,MATCH(A185,'Ring 3 27 - 41'!#REF!,0)),"0")</f>
        <v>0</v>
      </c>
      <c r="J185" s="21" t="str">
        <f>IFERROR(INDEX('Ring 3 27 - 41'!#REF!,MATCH(A185,'Ring 3 27 - 41'!#REF!,0)),"0")</f>
        <v>0</v>
      </c>
      <c r="K185" s="18">
        <f t="shared" si="12"/>
        <v>0</v>
      </c>
      <c r="L185" s="1" cm="1">
        <f t="array" ref="L185">SUMPRODUCT((K185&lt;=$K$4:$K$307)/COUNTIF($K$4:$K$307,$K$4:$K$307))</f>
        <v>0.99999999999999634</v>
      </c>
      <c r="M185">
        <f t="shared" si="13"/>
        <v>0</v>
      </c>
      <c r="N185">
        <f t="shared" si="10"/>
        <v>0.99999999999999634</v>
      </c>
      <c r="O185">
        <f t="shared" si="14"/>
        <v>0</v>
      </c>
      <c r="P185">
        <f t="shared" si="11"/>
        <v>0.99999999999999634</v>
      </c>
    </row>
    <row r="186" spans="1:16" ht="17.399999999999999" x14ac:dyDescent="0.3">
      <c r="A186" s="20" t="str">
        <f t="array" ref="A186">LOOKUP(2,1/(COUNTIF($A$1:A185,'Members Data'!$A$3:$A$371)=0),'Members Data'!$A$3:$A$371)</f>
        <v>J50</v>
      </c>
      <c r="B186" s="21" t="str">
        <f>INDEX('Members Data'!$B$3:$B$371,MATCH(A186,'Members Data'!$A$3:$A$371,0))</f>
        <v>Antonia Ferrari-Topping</v>
      </c>
      <c r="C186" s="21">
        <f>INDEX('Members Data'!$C$3:$C$372,MATCH(A186,'Members Data'!$A$3:$A$371,0))</f>
        <v>33</v>
      </c>
      <c r="D186" s="21" t="str">
        <f>INDEX('Members Data'!$D$3:$D$371,MATCH(A186,'Members Data'!$A$3:$A$371,0))</f>
        <v>Wilcrick Sailor Boy</v>
      </c>
      <c r="E186" s="21" t="str">
        <f>IFERROR(INDEX('Ring 2 11,12, 21 - 26'!#REF!,MATCH(A186,'Ring 2 11,12, 21 - 26'!#REF!,0)),"0")</f>
        <v>0</v>
      </c>
      <c r="F186" s="21" t="str">
        <f>IFERROR(INDEX('Ring 2 11,12, 21 - 26'!#REF!,MATCH(A186,'Ring 2 11,12, 21 - 26'!#REF!,0)),"0")</f>
        <v>0</v>
      </c>
      <c r="G186" s="21" t="str">
        <f>IFERROR(INDEX('Ring 2 11,12, 21 - 26'!#REF!,MATCH(A186,'Ring 2 11,12, 21 - 26'!#REF!,0)),"0")</f>
        <v>0</v>
      </c>
      <c r="H186" s="21" t="str">
        <f>IFERROR(INDEX('Ring 3 27 - 41'!#REF!,MATCH(A186,'Ring 3 27 - 41'!#REF!,0)),"0")</f>
        <v>0</v>
      </c>
      <c r="I186" s="21" t="str">
        <f>IFERROR(INDEX('Ring 3 27 - 41'!#REF!,MATCH(A186,'Ring 3 27 - 41'!#REF!,0)),"0")</f>
        <v>0</v>
      </c>
      <c r="J186" s="21" t="str">
        <f>IFERROR(INDEX('Ring 3 27 - 41'!#REF!,MATCH(A186,'Ring 3 27 - 41'!#REF!,0)),"0")</f>
        <v>0</v>
      </c>
      <c r="K186" s="18">
        <f t="shared" si="12"/>
        <v>0</v>
      </c>
      <c r="L186" s="1" cm="1">
        <f t="array" ref="L186">SUMPRODUCT((K186&lt;=$K$4:$K$307)/COUNTIF($K$4:$K$307,$K$4:$K$307))</f>
        <v>0.99999999999999634</v>
      </c>
      <c r="M186">
        <f t="shared" si="13"/>
        <v>0</v>
      </c>
      <c r="N186">
        <f t="shared" si="10"/>
        <v>0.99999999999999634</v>
      </c>
      <c r="O186">
        <f t="shared" si="14"/>
        <v>0</v>
      </c>
      <c r="P186">
        <f t="shared" si="11"/>
        <v>0.99999999999999634</v>
      </c>
    </row>
    <row r="187" spans="1:16" ht="17.399999999999999" x14ac:dyDescent="0.3">
      <c r="A187" s="20" t="str">
        <f t="array" ref="A187">LOOKUP(2,1/(COUNTIF($A$1:A186,'Members Data'!$A$3:$A$371)=0),'Members Data'!$A$3:$A$371)</f>
        <v>S49</v>
      </c>
      <c r="B187" s="21" t="str">
        <f>INDEX('Members Data'!$B$3:$B$371,MATCH(A187,'Members Data'!$A$3:$A$371,0))</f>
        <v>Lois Hilton</v>
      </c>
      <c r="C187" s="21">
        <f>INDEX('Members Data'!$C$3:$C$372,MATCH(A187,'Members Data'!$A$3:$A$371,0))</f>
        <v>32</v>
      </c>
      <c r="D187" s="21" t="str">
        <f>INDEX('Members Data'!$D$3:$D$371,MATCH(A187,'Members Data'!$A$3:$A$371,0))</f>
        <v>Gracie Hill</v>
      </c>
      <c r="E187" s="21" t="str">
        <f>IFERROR(INDEX('Ring 2 11,12, 21 - 26'!#REF!,MATCH(A187,'Ring 2 11,12, 21 - 26'!#REF!,0)),"0")</f>
        <v>0</v>
      </c>
      <c r="F187" s="21" t="str">
        <f>IFERROR(INDEX('Ring 2 11,12, 21 - 26'!#REF!,MATCH(A187,'Ring 2 11,12, 21 - 26'!#REF!,0)),"0")</f>
        <v>0</v>
      </c>
      <c r="G187" s="21" t="str">
        <f>IFERROR(INDEX('Ring 2 11,12, 21 - 26'!#REF!,MATCH(A187,'Ring 2 11,12, 21 - 26'!#REF!,0)),"0")</f>
        <v>0</v>
      </c>
      <c r="H187" s="21" t="str">
        <f>IFERROR(INDEX('Ring 3 27 - 41'!#REF!,MATCH(A187,'Ring 3 27 - 41'!#REF!,0)),"0")</f>
        <v>0</v>
      </c>
      <c r="I187" s="21" t="str">
        <f>IFERROR(INDEX('Ring 3 27 - 41'!#REF!,MATCH(A187,'Ring 3 27 - 41'!#REF!,0)),"0")</f>
        <v>0</v>
      </c>
      <c r="J187" s="21" t="str">
        <f>IFERROR(INDEX('Ring 3 27 - 41'!#REF!,MATCH(A187,'Ring 3 27 - 41'!#REF!,0)),"0")</f>
        <v>0</v>
      </c>
      <c r="K187" s="18">
        <f t="shared" si="12"/>
        <v>0</v>
      </c>
      <c r="L187" s="1" cm="1">
        <f t="array" ref="L187">SUMPRODUCT((K187&lt;=$K$4:$K$307)/COUNTIF($K$4:$K$307,$K$4:$K$307))</f>
        <v>0.99999999999999634</v>
      </c>
      <c r="M187">
        <f t="shared" si="13"/>
        <v>0</v>
      </c>
      <c r="N187">
        <f t="shared" si="10"/>
        <v>0.99999999999999634</v>
      </c>
      <c r="O187">
        <f t="shared" si="14"/>
        <v>0</v>
      </c>
      <c r="P187">
        <f t="shared" si="11"/>
        <v>0.99999999999999634</v>
      </c>
    </row>
    <row r="188" spans="1:16" ht="17.399999999999999" x14ac:dyDescent="0.3">
      <c r="A188" s="20" t="str">
        <f t="array" ref="A188">LOOKUP(2,1/(COUNTIF($A$1:A187,'Members Data'!$A$3:$A$371)=0),'Members Data'!$A$3:$A$371)</f>
        <v>S48</v>
      </c>
      <c r="B188" s="21" t="str">
        <f>INDEX('Members Data'!$B$3:$B$371,MATCH(A188,'Members Data'!$A$3:$A$371,0))</f>
        <v>Farrah Sanbrook</v>
      </c>
      <c r="C188" s="21">
        <f>INDEX('Members Data'!$C$3:$C$372,MATCH(A188,'Members Data'!$A$3:$A$371,0))</f>
        <v>31</v>
      </c>
      <c r="D188" s="21" t="str">
        <f>INDEX('Members Data'!$D$3:$D$371,MATCH(A188,'Members Data'!$A$3:$A$371,0))</f>
        <v>Heart Throb</v>
      </c>
      <c r="E188" s="21" t="str">
        <f>IFERROR(INDEX('Ring 2 11,12, 21 - 26'!#REF!,MATCH(A188,'Ring 2 11,12, 21 - 26'!#REF!,0)),"0")</f>
        <v>0</v>
      </c>
      <c r="F188" s="21" t="str">
        <f>IFERROR(INDEX('Ring 2 11,12, 21 - 26'!#REF!,MATCH(A188,'Ring 2 11,12, 21 - 26'!#REF!,0)),"0")</f>
        <v>0</v>
      </c>
      <c r="G188" s="21" t="str">
        <f>IFERROR(INDEX('Ring 2 11,12, 21 - 26'!#REF!,MATCH(A188,'Ring 2 11,12, 21 - 26'!#REF!,0)),"0")</f>
        <v>0</v>
      </c>
      <c r="H188" s="21" t="str">
        <f>IFERROR(INDEX('Ring 3 27 - 41'!#REF!,MATCH(A188,'Ring 3 27 - 41'!#REF!,0)),"0")</f>
        <v>0</v>
      </c>
      <c r="I188" s="21" t="str">
        <f>IFERROR(INDEX('Ring 3 27 - 41'!#REF!,MATCH(A188,'Ring 3 27 - 41'!#REF!,0)),"0")</f>
        <v>0</v>
      </c>
      <c r="J188" s="21" t="str">
        <f>IFERROR(INDEX('Ring 3 27 - 41'!#REF!,MATCH(A188,'Ring 3 27 - 41'!#REF!,0)),"0")</f>
        <v>0</v>
      </c>
      <c r="K188" s="18">
        <f t="shared" si="12"/>
        <v>0</v>
      </c>
      <c r="L188" s="1" cm="1">
        <f t="array" ref="L188">SUMPRODUCT((K188&lt;=$K$4:$K$307)/COUNTIF($K$4:$K$307,$K$4:$K$307))</f>
        <v>0.99999999999999634</v>
      </c>
      <c r="M188">
        <f t="shared" si="13"/>
        <v>0</v>
      </c>
      <c r="N188">
        <f t="shared" si="10"/>
        <v>0.99999999999999634</v>
      </c>
      <c r="O188">
        <f t="shared" si="14"/>
        <v>0</v>
      </c>
      <c r="P188">
        <f t="shared" si="11"/>
        <v>0.99999999999999634</v>
      </c>
    </row>
    <row r="189" spans="1:16" ht="17.399999999999999" x14ac:dyDescent="0.3">
      <c r="A189" s="20" t="str">
        <f t="array" ref="A189">LOOKUP(2,1/(COUNTIF($A$1:A188,'Members Data'!$A$3:$A$371)=0),'Members Data'!$A$3:$A$371)</f>
        <v>S47</v>
      </c>
      <c r="B189" s="21" t="str">
        <f>INDEX('Members Data'!$B$3:$B$371,MATCH(A189,'Members Data'!$A$3:$A$371,0))</f>
        <v>Farrah Sanbrook</v>
      </c>
      <c r="C189" s="21">
        <f>INDEX('Members Data'!$C$3:$C$372,MATCH(A189,'Members Data'!$A$3:$A$371,0))</f>
        <v>31</v>
      </c>
      <c r="D189" s="21" t="str">
        <f>INDEX('Members Data'!$D$3:$D$371,MATCH(A189,'Members Data'!$A$3:$A$371,0))</f>
        <v>Kirtle Braeriach</v>
      </c>
      <c r="E189" s="21" t="str">
        <f>IFERROR(INDEX('Ring 2 11,12, 21 - 26'!#REF!,MATCH(A189,'Ring 2 11,12, 21 - 26'!#REF!,0)),"0")</f>
        <v>0</v>
      </c>
      <c r="F189" s="21" t="str">
        <f>IFERROR(INDEX('Ring 2 11,12, 21 - 26'!#REF!,MATCH(A189,'Ring 2 11,12, 21 - 26'!#REF!,0)),"0")</f>
        <v>0</v>
      </c>
      <c r="G189" s="21" t="str">
        <f>IFERROR(INDEX('Ring 2 11,12, 21 - 26'!#REF!,MATCH(A189,'Ring 2 11,12, 21 - 26'!#REF!,0)),"0")</f>
        <v>0</v>
      </c>
      <c r="H189" s="21" t="str">
        <f>IFERROR(INDEX('Ring 3 27 - 41'!#REF!,MATCH(A189,'Ring 3 27 - 41'!#REF!,0)),"0")</f>
        <v>0</v>
      </c>
      <c r="I189" s="21" t="str">
        <f>IFERROR(INDEX('Ring 3 27 - 41'!#REF!,MATCH(A189,'Ring 3 27 - 41'!#REF!,0)),"0")</f>
        <v>0</v>
      </c>
      <c r="J189" s="21" t="str">
        <f>IFERROR(INDEX('Ring 3 27 - 41'!#REF!,MATCH(A189,'Ring 3 27 - 41'!#REF!,0)),"0")</f>
        <v>0</v>
      </c>
      <c r="K189" s="18">
        <f t="shared" si="12"/>
        <v>0</v>
      </c>
      <c r="L189" s="1" cm="1">
        <f t="array" ref="L189">SUMPRODUCT((K189&lt;=$K$4:$K$307)/COUNTIF($K$4:$K$307,$K$4:$K$307))</f>
        <v>0.99999999999999634</v>
      </c>
      <c r="M189">
        <f t="shared" si="13"/>
        <v>0</v>
      </c>
      <c r="N189">
        <f t="shared" si="10"/>
        <v>0.99999999999999634</v>
      </c>
      <c r="O189">
        <f t="shared" si="14"/>
        <v>0</v>
      </c>
      <c r="P189">
        <f t="shared" si="11"/>
        <v>0.99999999999999634</v>
      </c>
    </row>
    <row r="190" spans="1:16" ht="17.399999999999999" x14ac:dyDescent="0.3">
      <c r="A190" s="20" t="str">
        <f t="array" ref="A190">LOOKUP(2,1/(COUNTIF($A$1:A189,'Members Data'!$A$3:$A$371)=0),'Members Data'!$A$3:$A$371)</f>
        <v>S46</v>
      </c>
      <c r="B190" s="21" t="str">
        <f>INDEX('Members Data'!$B$3:$B$371,MATCH(A190,'Members Data'!$A$3:$A$371,0))</f>
        <v>Catherine Beniston</v>
      </c>
      <c r="C190" s="21">
        <f>INDEX('Members Data'!$C$3:$C$372,MATCH(A190,'Members Data'!$A$3:$A$371,0))</f>
        <v>30</v>
      </c>
      <c r="D190" s="21" t="str">
        <f>INDEX('Members Data'!$D$3:$D$371,MATCH(A190,'Members Data'!$A$3:$A$371,0))</f>
        <v>Courtview Royal Drama</v>
      </c>
      <c r="E190" s="21" t="str">
        <f>IFERROR(INDEX('Ring 2 11,12, 21 - 26'!#REF!,MATCH(A190,'Ring 2 11,12, 21 - 26'!#REF!,0)),"0")</f>
        <v>0</v>
      </c>
      <c r="F190" s="21" t="str">
        <f>IFERROR(INDEX('Ring 2 11,12, 21 - 26'!#REF!,MATCH(A190,'Ring 2 11,12, 21 - 26'!#REF!,0)),"0")</f>
        <v>0</v>
      </c>
      <c r="G190" s="21" t="str">
        <f>IFERROR(INDEX('Ring 2 11,12, 21 - 26'!#REF!,MATCH(A190,'Ring 2 11,12, 21 - 26'!#REF!,0)),"0")</f>
        <v>0</v>
      </c>
      <c r="H190" s="21" t="str">
        <f>IFERROR(INDEX('Ring 3 27 - 41'!#REF!,MATCH(A190,'Ring 3 27 - 41'!#REF!,0)),"0")</f>
        <v>0</v>
      </c>
      <c r="I190" s="21" t="str">
        <f>IFERROR(INDEX('Ring 3 27 - 41'!#REF!,MATCH(A190,'Ring 3 27 - 41'!#REF!,0)),"0")</f>
        <v>0</v>
      </c>
      <c r="J190" s="21" t="str">
        <f>IFERROR(INDEX('Ring 3 27 - 41'!#REF!,MATCH(A190,'Ring 3 27 - 41'!#REF!,0)),"0")</f>
        <v>0</v>
      </c>
      <c r="K190" s="18">
        <f t="shared" si="12"/>
        <v>0</v>
      </c>
      <c r="L190" s="1" cm="1">
        <f t="array" ref="L190">SUMPRODUCT((K190&lt;=$K$4:$K$307)/COUNTIF($K$4:$K$307,$K$4:$K$307))</f>
        <v>0.99999999999999634</v>
      </c>
      <c r="M190">
        <f t="shared" si="13"/>
        <v>0</v>
      </c>
      <c r="N190">
        <f t="shared" si="10"/>
        <v>0.99999999999999634</v>
      </c>
      <c r="O190">
        <f t="shared" si="14"/>
        <v>0</v>
      </c>
      <c r="P190">
        <f t="shared" si="11"/>
        <v>0.99999999999999634</v>
      </c>
    </row>
    <row r="191" spans="1:16" ht="17.399999999999999" x14ac:dyDescent="0.3">
      <c r="A191" s="20" t="str">
        <f t="array" ref="A191">LOOKUP(2,1/(COUNTIF($A$1:A190,'Members Data'!$A$3:$A$371)=0),'Members Data'!$A$3:$A$371)</f>
        <v>S45</v>
      </c>
      <c r="B191" s="21" t="str">
        <f>INDEX('Members Data'!$B$3:$B$371,MATCH(A191,'Members Data'!$A$3:$A$371,0))</f>
        <v>Catherine Beniston</v>
      </c>
      <c r="C191" s="21">
        <f>INDEX('Members Data'!$C$3:$C$372,MATCH(A191,'Members Data'!$A$3:$A$371,0))</f>
        <v>30</v>
      </c>
      <c r="D191" s="21" t="str">
        <f>INDEX('Members Data'!$D$3:$D$371,MATCH(A191,'Members Data'!$A$3:$A$371,0))</f>
        <v>Dryfesdale Dundee</v>
      </c>
      <c r="E191" s="21" t="str">
        <f>IFERROR(INDEX('Ring 2 11,12, 21 - 26'!#REF!,MATCH(A191,'Ring 2 11,12, 21 - 26'!#REF!,0)),"0")</f>
        <v>0</v>
      </c>
      <c r="F191" s="21" t="str">
        <f>IFERROR(INDEX('Ring 2 11,12, 21 - 26'!#REF!,MATCH(A191,'Ring 2 11,12, 21 - 26'!#REF!,0)),"0")</f>
        <v>0</v>
      </c>
      <c r="G191" s="21" t="str">
        <f>IFERROR(INDEX('Ring 2 11,12, 21 - 26'!#REF!,MATCH(A191,'Ring 2 11,12, 21 - 26'!#REF!,0)),"0")</f>
        <v>0</v>
      </c>
      <c r="H191" s="21" t="str">
        <f>IFERROR(INDEX('Ring 3 27 - 41'!#REF!,MATCH(A191,'Ring 3 27 - 41'!#REF!,0)),"0")</f>
        <v>0</v>
      </c>
      <c r="I191" s="21" t="str">
        <f>IFERROR(INDEX('Ring 3 27 - 41'!#REF!,MATCH(A191,'Ring 3 27 - 41'!#REF!,0)),"0")</f>
        <v>0</v>
      </c>
      <c r="J191" s="21" t="str">
        <f>IFERROR(INDEX('Ring 3 27 - 41'!#REF!,MATCH(A191,'Ring 3 27 - 41'!#REF!,0)),"0")</f>
        <v>0</v>
      </c>
      <c r="K191" s="18">
        <f t="shared" si="12"/>
        <v>0</v>
      </c>
      <c r="L191" s="1" cm="1">
        <f t="array" ref="L191">SUMPRODUCT((K191&lt;=$K$4:$K$307)/COUNTIF($K$4:$K$307,$K$4:$K$307))</f>
        <v>0.99999999999999634</v>
      </c>
      <c r="M191">
        <f t="shared" si="13"/>
        <v>0</v>
      </c>
      <c r="N191">
        <f t="shared" si="10"/>
        <v>0.99999999999999634</v>
      </c>
      <c r="O191">
        <f t="shared" si="14"/>
        <v>0</v>
      </c>
      <c r="P191">
        <f t="shared" si="11"/>
        <v>0.99999999999999634</v>
      </c>
    </row>
    <row r="192" spans="1:16" ht="17.399999999999999" x14ac:dyDescent="0.3">
      <c r="A192" s="20" t="str">
        <f t="array" ref="A192">LOOKUP(2,1/(COUNTIF($A$1:A191,'Members Data'!$A$3:$A$371)=0),'Members Data'!$A$3:$A$371)</f>
        <v>J65</v>
      </c>
      <c r="B192" s="21" t="str">
        <f>INDEX('Members Data'!$B$3:$B$371,MATCH(A192,'Members Data'!$A$3:$A$371,0))</f>
        <v>Isabelle Cartmel</v>
      </c>
      <c r="C192" s="21">
        <f>INDEX('Members Data'!$C$3:$C$372,MATCH(A192,'Members Data'!$A$3:$A$371,0))</f>
        <v>29</v>
      </c>
      <c r="D192" s="21" t="str">
        <f>INDEX('Members Data'!$D$3:$D$371,MATCH(A192,'Members Data'!$A$3:$A$371,0))</f>
        <v>Woody</v>
      </c>
      <c r="E192" s="21" t="str">
        <f>IFERROR(INDEX('Ring 2 11,12, 21 - 26'!#REF!,MATCH(A192,'Ring 2 11,12, 21 - 26'!#REF!,0)),"0")</f>
        <v>0</v>
      </c>
      <c r="F192" s="21" t="str">
        <f>IFERROR(INDEX('Ring 2 11,12, 21 - 26'!#REF!,MATCH(A192,'Ring 2 11,12, 21 - 26'!#REF!,0)),"0")</f>
        <v>0</v>
      </c>
      <c r="G192" s="21" t="str">
        <f>IFERROR(INDEX('Ring 2 11,12, 21 - 26'!#REF!,MATCH(A192,'Ring 2 11,12, 21 - 26'!#REF!,0)),"0")</f>
        <v>0</v>
      </c>
      <c r="H192" s="21" t="str">
        <f>IFERROR(INDEX('Ring 3 27 - 41'!#REF!,MATCH(A192,'Ring 3 27 - 41'!#REF!,0)),"0")</f>
        <v>0</v>
      </c>
      <c r="I192" s="21" t="str">
        <f>IFERROR(INDEX('Ring 3 27 - 41'!#REF!,MATCH(A192,'Ring 3 27 - 41'!#REF!,0)),"0")</f>
        <v>0</v>
      </c>
      <c r="J192" s="21" t="str">
        <f>IFERROR(INDEX('Ring 3 27 - 41'!#REF!,MATCH(A192,'Ring 3 27 - 41'!#REF!,0)),"0")</f>
        <v>0</v>
      </c>
      <c r="K192" s="18">
        <f t="shared" si="12"/>
        <v>0</v>
      </c>
      <c r="L192" s="1" cm="1">
        <f t="array" ref="L192">SUMPRODUCT((K192&lt;=$K$4:$K$307)/COUNTIF($K$4:$K$307,$K$4:$K$307))</f>
        <v>0.99999999999999634</v>
      </c>
      <c r="M192">
        <f t="shared" si="13"/>
        <v>0</v>
      </c>
      <c r="N192">
        <f t="shared" si="10"/>
        <v>0.99999999999999634</v>
      </c>
      <c r="O192">
        <f t="shared" si="14"/>
        <v>0</v>
      </c>
      <c r="P192">
        <f t="shared" si="11"/>
        <v>0.99999999999999634</v>
      </c>
    </row>
    <row r="193" spans="1:16" ht="17.399999999999999" x14ac:dyDescent="0.3">
      <c r="A193" s="20" t="str">
        <f t="array" ref="A193">LOOKUP(2,1/(COUNTIF($A$1:A192,'Members Data'!$A$3:$A$371)=0),'Members Data'!$A$3:$A$371)</f>
        <v>J44</v>
      </c>
      <c r="B193" s="21" t="str">
        <f>INDEX('Members Data'!$B$3:$B$371,MATCH(A193,'Members Data'!$A$3:$A$371,0))</f>
        <v>Isabelle Cartmel</v>
      </c>
      <c r="C193" s="21">
        <f>INDEX('Members Data'!$C$3:$C$372,MATCH(A193,'Members Data'!$A$3:$A$371,0))</f>
        <v>29</v>
      </c>
      <c r="D193" s="21" t="str">
        <f>INDEX('Members Data'!$D$3:$D$371,MATCH(A193,'Members Data'!$A$3:$A$371,0))</f>
        <v>Finnlea Rowena</v>
      </c>
      <c r="E193" s="21" t="str">
        <f>IFERROR(INDEX('Ring 2 11,12, 21 - 26'!#REF!,MATCH(A193,'Ring 2 11,12, 21 - 26'!#REF!,0)),"0")</f>
        <v>0</v>
      </c>
      <c r="F193" s="21" t="str">
        <f>IFERROR(INDEX('Ring 2 11,12, 21 - 26'!#REF!,MATCH(A193,'Ring 2 11,12, 21 - 26'!#REF!,0)),"0")</f>
        <v>0</v>
      </c>
      <c r="G193" s="21" t="str">
        <f>IFERROR(INDEX('Ring 2 11,12, 21 - 26'!#REF!,MATCH(A193,'Ring 2 11,12, 21 - 26'!#REF!,0)),"0")</f>
        <v>0</v>
      </c>
      <c r="H193" s="21" t="str">
        <f>IFERROR(INDEX('Ring 3 27 - 41'!#REF!,MATCH(A193,'Ring 3 27 - 41'!#REF!,0)),"0")</f>
        <v>0</v>
      </c>
      <c r="I193" s="21" t="str">
        <f>IFERROR(INDEX('Ring 3 27 - 41'!#REF!,MATCH(A193,'Ring 3 27 - 41'!#REF!,0)),"0")</f>
        <v>0</v>
      </c>
      <c r="J193" s="21" t="str">
        <f>IFERROR(INDEX('Ring 3 27 - 41'!#REF!,MATCH(A193,'Ring 3 27 - 41'!#REF!,0)),"0")</f>
        <v>0</v>
      </c>
      <c r="K193" s="18">
        <f t="shared" si="12"/>
        <v>0</v>
      </c>
      <c r="L193" s="1" cm="1">
        <f t="array" ref="L193">SUMPRODUCT((K193&lt;=$K$4:$K$307)/COUNTIF($K$4:$K$307,$K$4:$K$307))</f>
        <v>0.99999999999999634</v>
      </c>
      <c r="M193">
        <f t="shared" si="13"/>
        <v>0</v>
      </c>
      <c r="N193">
        <f t="shared" si="10"/>
        <v>0.99999999999999634</v>
      </c>
      <c r="O193">
        <f t="shared" si="14"/>
        <v>0</v>
      </c>
      <c r="P193">
        <f t="shared" si="11"/>
        <v>0.99999999999999634</v>
      </c>
    </row>
    <row r="194" spans="1:16" ht="17.399999999999999" x14ac:dyDescent="0.3">
      <c r="A194" s="20" t="str">
        <f t="array" ref="A194">LOOKUP(2,1/(COUNTIF($A$1:A193,'Members Data'!$A$3:$A$371)=0),'Members Data'!$A$3:$A$371)</f>
        <v>J43</v>
      </c>
      <c r="B194" s="21" t="str">
        <f>INDEX('Members Data'!$B$3:$B$371,MATCH(A194,'Members Data'!$A$3:$A$371,0))</f>
        <v>Isabelle Cartmel</v>
      </c>
      <c r="C194" s="21">
        <f>INDEX('Members Data'!$C$3:$C$372,MATCH(A194,'Members Data'!$A$3:$A$371,0))</f>
        <v>29</v>
      </c>
      <c r="D194" s="21" t="str">
        <f>INDEX('Members Data'!$D$3:$D$371,MATCH(A194,'Members Data'!$A$3:$A$371,0))</f>
        <v>Zolton of Berry</v>
      </c>
      <c r="E194" s="21" t="str">
        <f>IFERROR(INDEX('Ring 2 11,12, 21 - 26'!#REF!,MATCH(A194,'Ring 2 11,12, 21 - 26'!#REF!,0)),"0")</f>
        <v>0</v>
      </c>
      <c r="F194" s="21" t="str">
        <f>IFERROR(INDEX('Ring 2 11,12, 21 - 26'!#REF!,MATCH(A194,'Ring 2 11,12, 21 - 26'!#REF!,0)),"0")</f>
        <v>0</v>
      </c>
      <c r="G194" s="21" t="str">
        <f>IFERROR(INDEX('Ring 2 11,12, 21 - 26'!#REF!,MATCH(A194,'Ring 2 11,12, 21 - 26'!#REF!,0)),"0")</f>
        <v>0</v>
      </c>
      <c r="H194" s="21" t="str">
        <f>IFERROR(INDEX('Ring 3 27 - 41'!#REF!,MATCH(A194,'Ring 3 27 - 41'!#REF!,0)),"0")</f>
        <v>0</v>
      </c>
      <c r="I194" s="21" t="str">
        <f>IFERROR(INDEX('Ring 3 27 - 41'!#REF!,MATCH(A194,'Ring 3 27 - 41'!#REF!,0)),"0")</f>
        <v>0</v>
      </c>
      <c r="J194" s="21" t="str">
        <f>IFERROR(INDEX('Ring 3 27 - 41'!#REF!,MATCH(A194,'Ring 3 27 - 41'!#REF!,0)),"0")</f>
        <v>0</v>
      </c>
      <c r="K194" s="18">
        <f t="shared" si="12"/>
        <v>0</v>
      </c>
      <c r="L194" s="1" cm="1">
        <f t="array" ref="L194">SUMPRODUCT((K194&lt;=$K$4:$K$307)/COUNTIF($K$4:$K$307,$K$4:$K$307))</f>
        <v>0.99999999999999634</v>
      </c>
      <c r="M194">
        <f t="shared" si="13"/>
        <v>0</v>
      </c>
      <c r="N194">
        <f t="shared" si="10"/>
        <v>0.99999999999999634</v>
      </c>
      <c r="O194">
        <f t="shared" si="14"/>
        <v>0</v>
      </c>
      <c r="P194">
        <f t="shared" si="11"/>
        <v>0.99999999999999634</v>
      </c>
    </row>
    <row r="195" spans="1:16" ht="17.399999999999999" x14ac:dyDescent="0.3">
      <c r="A195" s="20" t="str">
        <f t="array" ref="A195">LOOKUP(2,1/(COUNTIF($A$1:A194,'Members Data'!$A$3:$A$371)=0),'Members Data'!$A$3:$A$371)</f>
        <v>J42</v>
      </c>
      <c r="B195" s="21" t="str">
        <f>INDEX('Members Data'!$B$3:$B$371,MATCH(A195,'Members Data'!$A$3:$A$371,0))</f>
        <v>Isabelle Cartmel</v>
      </c>
      <c r="C195" s="21">
        <f>INDEX('Members Data'!$C$3:$C$372,MATCH(A195,'Members Data'!$A$3:$A$371,0))</f>
        <v>29</v>
      </c>
      <c r="D195" s="21" t="str">
        <f>INDEX('Members Data'!$D$3:$D$371,MATCH(A195,'Members Data'!$A$3:$A$371,0))</f>
        <v>Thistledown Gemma</v>
      </c>
      <c r="E195" s="21" t="str">
        <f>IFERROR(INDEX('Ring 2 11,12, 21 - 26'!#REF!,MATCH(A195,'Ring 2 11,12, 21 - 26'!#REF!,0)),"0")</f>
        <v>0</v>
      </c>
      <c r="F195" s="21" t="str">
        <f>IFERROR(INDEX('Ring 2 11,12, 21 - 26'!#REF!,MATCH(A195,'Ring 2 11,12, 21 - 26'!#REF!,0)),"0")</f>
        <v>0</v>
      </c>
      <c r="G195" s="21" t="str">
        <f>IFERROR(INDEX('Ring 2 11,12, 21 - 26'!#REF!,MATCH(A195,'Ring 2 11,12, 21 - 26'!#REF!,0)),"0")</f>
        <v>0</v>
      </c>
      <c r="H195" s="21" t="str">
        <f>IFERROR(INDEX('Ring 3 27 - 41'!#REF!,MATCH(A195,'Ring 3 27 - 41'!#REF!,0)),"0")</f>
        <v>0</v>
      </c>
      <c r="I195" s="21" t="str">
        <f>IFERROR(INDEX('Ring 3 27 - 41'!#REF!,MATCH(A195,'Ring 3 27 - 41'!#REF!,0)),"0")</f>
        <v>0</v>
      </c>
      <c r="J195" s="21" t="str">
        <f>IFERROR(INDEX('Ring 3 27 - 41'!#REF!,MATCH(A195,'Ring 3 27 - 41'!#REF!,0)),"0")</f>
        <v>0</v>
      </c>
      <c r="K195" s="18">
        <f t="shared" si="12"/>
        <v>0</v>
      </c>
      <c r="L195" s="1" cm="1">
        <f t="array" ref="L195">SUMPRODUCT((K195&lt;=$K$4:$K$307)/COUNTIF($K$4:$K$307,$K$4:$K$307))</f>
        <v>0.99999999999999634</v>
      </c>
      <c r="M195">
        <f t="shared" si="13"/>
        <v>0</v>
      </c>
      <c r="N195">
        <f t="shared" si="10"/>
        <v>0.99999999999999634</v>
      </c>
      <c r="O195">
        <f t="shared" si="14"/>
        <v>0</v>
      </c>
      <c r="P195">
        <f t="shared" si="11"/>
        <v>0.99999999999999634</v>
      </c>
    </row>
    <row r="196" spans="1:16" ht="17.399999999999999" x14ac:dyDescent="0.3">
      <c r="A196" s="20" t="str">
        <f t="array" ref="A196">LOOKUP(2,1/(COUNTIF($A$1:A195,'Members Data'!$A$3:$A$371)=0),'Members Data'!$A$3:$A$371)</f>
        <v>S41</v>
      </c>
      <c r="B196" s="21" t="str">
        <f>INDEX('Members Data'!$B$3:$B$371,MATCH(A196,'Members Data'!$A$3:$A$371,0))</f>
        <v>Charlene Taylor</v>
      </c>
      <c r="C196" s="21">
        <f>INDEX('Members Data'!$C$3:$C$372,MATCH(A196,'Members Data'!$A$3:$A$371,0))</f>
        <v>28</v>
      </c>
      <c r="D196" s="21" t="str">
        <f>INDEX('Members Data'!$D$3:$D$371,MATCH(A196,'Members Data'!$A$3:$A$371,0))</f>
        <v xml:space="preserve">Beryls Jazzy Lady </v>
      </c>
      <c r="E196" s="21" t="str">
        <f>IFERROR(INDEX('Ring 2 11,12, 21 - 26'!#REF!,MATCH(A196,'Ring 2 11,12, 21 - 26'!#REF!,0)),"0")</f>
        <v>0</v>
      </c>
      <c r="F196" s="21" t="str">
        <f>IFERROR(INDEX('Ring 2 11,12, 21 - 26'!#REF!,MATCH(A196,'Ring 2 11,12, 21 - 26'!#REF!,0)),"0")</f>
        <v>0</v>
      </c>
      <c r="G196" s="21" t="str">
        <f>IFERROR(INDEX('Ring 2 11,12, 21 - 26'!#REF!,MATCH(A196,'Ring 2 11,12, 21 - 26'!#REF!,0)),"0")</f>
        <v>0</v>
      </c>
      <c r="H196" s="21" t="str">
        <f>IFERROR(INDEX('Ring 3 27 - 41'!#REF!,MATCH(A196,'Ring 3 27 - 41'!#REF!,0)),"0")</f>
        <v>0</v>
      </c>
      <c r="I196" s="21" t="str">
        <f>IFERROR(INDEX('Ring 3 27 - 41'!#REF!,MATCH(A196,'Ring 3 27 - 41'!#REF!,0)),"0")</f>
        <v>0</v>
      </c>
      <c r="J196" s="21" t="str">
        <f>IFERROR(INDEX('Ring 3 27 - 41'!#REF!,MATCH(A196,'Ring 3 27 - 41'!#REF!,0)),"0")</f>
        <v>0</v>
      </c>
      <c r="K196" s="18">
        <f t="shared" si="12"/>
        <v>0</v>
      </c>
      <c r="L196" s="1" cm="1">
        <f t="array" ref="L196">SUMPRODUCT((K196&lt;=$K$4:$K$307)/COUNTIF($K$4:$K$307,$K$4:$K$307))</f>
        <v>0.99999999999999634</v>
      </c>
      <c r="M196">
        <f t="shared" si="13"/>
        <v>0</v>
      </c>
      <c r="N196">
        <f t="shared" ref="N196:N259" si="15">SUMPRODUCT((M196&lt;=$M$4:$M$307)/COUNTIF($M$3:$M$307,$M$4:$M$307))</f>
        <v>0.99999999999999634</v>
      </c>
      <c r="O196">
        <f t="shared" si="14"/>
        <v>0</v>
      </c>
      <c r="P196">
        <f t="shared" ref="P196:P259" si="16">SUMPRODUCT((O196&lt;=$O$4:$O$307)/COUNTIF($O$3:$O$307,$O$4:$O$307))</f>
        <v>0.99999999999999634</v>
      </c>
    </row>
    <row r="197" spans="1:16" ht="17.399999999999999" x14ac:dyDescent="0.3">
      <c r="A197" s="20" t="str">
        <f t="array" ref="A197">LOOKUP(2,1/(COUNTIF($A$1:A196,'Members Data'!$A$3:$A$371)=0),'Members Data'!$A$3:$A$371)</f>
        <v>S40</v>
      </c>
      <c r="B197" s="21" t="str">
        <f>INDEX('Members Data'!$B$3:$B$371,MATCH(A197,'Members Data'!$A$3:$A$371,0))</f>
        <v>Charlene Hanson</v>
      </c>
      <c r="C197" s="21">
        <f>INDEX('Members Data'!$C$3:$C$372,MATCH(A197,'Members Data'!$A$3:$A$371,0))</f>
        <v>27</v>
      </c>
      <c r="D197" s="21" t="str">
        <f>INDEX('Members Data'!$D$3:$D$371,MATCH(A197,'Members Data'!$A$3:$A$371,0))</f>
        <v>Captain Maverick</v>
      </c>
      <c r="E197" s="21" t="str">
        <f>IFERROR(INDEX('Ring 2 11,12, 21 - 26'!#REF!,MATCH(A197,'Ring 2 11,12, 21 - 26'!#REF!,0)),"0")</f>
        <v>0</v>
      </c>
      <c r="F197" s="21" t="str">
        <f>IFERROR(INDEX('Ring 2 11,12, 21 - 26'!#REF!,MATCH(A197,'Ring 2 11,12, 21 - 26'!#REF!,0)),"0")</f>
        <v>0</v>
      </c>
      <c r="G197" s="21" t="str">
        <f>IFERROR(INDEX('Ring 2 11,12, 21 - 26'!#REF!,MATCH(A197,'Ring 2 11,12, 21 - 26'!#REF!,0)),"0")</f>
        <v>0</v>
      </c>
      <c r="H197" s="21" t="str">
        <f>IFERROR(INDEX('Ring 3 27 - 41'!#REF!,MATCH(A197,'Ring 3 27 - 41'!#REF!,0)),"0")</f>
        <v>0</v>
      </c>
      <c r="I197" s="21" t="str">
        <f>IFERROR(INDEX('Ring 3 27 - 41'!#REF!,MATCH(A197,'Ring 3 27 - 41'!#REF!,0)),"0")</f>
        <v>0</v>
      </c>
      <c r="J197" s="21" t="str">
        <f>IFERROR(INDEX('Ring 3 27 - 41'!#REF!,MATCH(A197,'Ring 3 27 - 41'!#REF!,0)),"0")</f>
        <v>0</v>
      </c>
      <c r="K197" s="18">
        <f t="shared" ref="K197:K260" si="17">E197+H197</f>
        <v>0</v>
      </c>
      <c r="L197" s="1" cm="1">
        <f t="array" ref="L197">SUMPRODUCT((K197&lt;=$K$4:$K$307)/COUNTIF($K$4:$K$307,$K$4:$K$307))</f>
        <v>0.99999999999999634</v>
      </c>
      <c r="M197">
        <f t="shared" ref="M197:M260" si="18">F197+J197</f>
        <v>0</v>
      </c>
      <c r="N197">
        <f t="shared" si="15"/>
        <v>0.99999999999999634</v>
      </c>
      <c r="O197">
        <f t="shared" ref="O197:O260" si="19">G197+I197</f>
        <v>0</v>
      </c>
      <c r="P197">
        <f t="shared" si="16"/>
        <v>0.99999999999999634</v>
      </c>
    </row>
    <row r="198" spans="1:16" ht="17.399999999999999" x14ac:dyDescent="0.3">
      <c r="A198" s="20" t="str">
        <f t="array" ref="A198">LOOKUP(2,1/(COUNTIF($A$1:A197,'Members Data'!$A$3:$A$371)=0),'Members Data'!$A$3:$A$371)</f>
        <v>J39</v>
      </c>
      <c r="B198" s="21" t="str">
        <f>INDEX('Members Data'!$B$3:$B$371,MATCH(A198,'Members Data'!$A$3:$A$371,0))</f>
        <v>Isabella Dobson</v>
      </c>
      <c r="C198" s="21">
        <f>INDEX('Members Data'!$C$3:$C$372,MATCH(A198,'Members Data'!$A$3:$A$371,0))</f>
        <v>26</v>
      </c>
      <c r="D198" s="21" t="str">
        <f>INDEX('Members Data'!$D$3:$D$371,MATCH(A198,'Members Data'!$A$3:$A$371,0))</f>
        <v>Cheshmere Rustic Romeo</v>
      </c>
      <c r="E198" s="21" t="str">
        <f>IFERROR(INDEX('Ring 2 11,12, 21 - 26'!#REF!,MATCH(A198,'Ring 2 11,12, 21 - 26'!#REF!,0)),"0")</f>
        <v>0</v>
      </c>
      <c r="F198" s="21" t="str">
        <f>IFERROR(INDEX('Ring 2 11,12, 21 - 26'!#REF!,MATCH(A198,'Ring 2 11,12, 21 - 26'!#REF!,0)),"0")</f>
        <v>0</v>
      </c>
      <c r="G198" s="21" t="str">
        <f>IFERROR(INDEX('Ring 2 11,12, 21 - 26'!#REF!,MATCH(A198,'Ring 2 11,12, 21 - 26'!#REF!,0)),"0")</f>
        <v>0</v>
      </c>
      <c r="H198" s="21" t="str">
        <f>IFERROR(INDEX('Ring 3 27 - 41'!#REF!,MATCH(A198,'Ring 3 27 - 41'!#REF!,0)),"0")</f>
        <v>0</v>
      </c>
      <c r="I198" s="21" t="str">
        <f>IFERROR(INDEX('Ring 3 27 - 41'!#REF!,MATCH(A198,'Ring 3 27 - 41'!#REF!,0)),"0")</f>
        <v>0</v>
      </c>
      <c r="J198" s="21" t="str">
        <f>IFERROR(INDEX('Ring 3 27 - 41'!#REF!,MATCH(A198,'Ring 3 27 - 41'!#REF!,0)),"0")</f>
        <v>0</v>
      </c>
      <c r="K198" s="18">
        <f t="shared" si="17"/>
        <v>0</v>
      </c>
      <c r="L198" s="1" cm="1">
        <f t="array" ref="L198">SUMPRODUCT((K198&lt;=$K$4:$K$307)/COUNTIF($K$4:$K$307,$K$4:$K$307))</f>
        <v>0.99999999999999634</v>
      </c>
      <c r="M198">
        <f t="shared" si="18"/>
        <v>0</v>
      </c>
      <c r="N198">
        <f t="shared" si="15"/>
        <v>0.99999999999999634</v>
      </c>
      <c r="O198">
        <f t="shared" si="19"/>
        <v>0</v>
      </c>
      <c r="P198">
        <f t="shared" si="16"/>
        <v>0.99999999999999634</v>
      </c>
    </row>
    <row r="199" spans="1:16" ht="17.399999999999999" x14ac:dyDescent="0.3">
      <c r="A199" s="20" t="str">
        <f t="array" ref="A199">LOOKUP(2,1/(COUNTIF($A$1:A198,'Members Data'!$A$3:$A$371)=0),'Members Data'!$A$3:$A$371)</f>
        <v>J80</v>
      </c>
      <c r="B199" s="21" t="str">
        <f>INDEX('Members Data'!$B$3:$B$371,MATCH(A199,'Members Data'!$A$3:$A$371,0))</f>
        <v>Isabella Dobson</v>
      </c>
      <c r="C199" s="21">
        <f>INDEX('Members Data'!$C$3:$C$372,MATCH(A199,'Members Data'!$A$3:$A$371,0))</f>
        <v>26</v>
      </c>
      <c r="D199" s="21" t="str">
        <f>INDEX('Members Data'!$D$3:$D$371,MATCH(A199,'Members Data'!$A$3:$A$371,0))</f>
        <v>Ruskington Berlin</v>
      </c>
      <c r="E199" s="21" t="str">
        <f>IFERROR(INDEX('Ring 2 11,12, 21 - 26'!#REF!,MATCH(A199,'Ring 2 11,12, 21 - 26'!#REF!,0)),"0")</f>
        <v>0</v>
      </c>
      <c r="F199" s="21" t="str">
        <f>IFERROR(INDEX('Ring 2 11,12, 21 - 26'!#REF!,MATCH(A199,'Ring 2 11,12, 21 - 26'!#REF!,0)),"0")</f>
        <v>0</v>
      </c>
      <c r="G199" s="21" t="str">
        <f>IFERROR(INDEX('Ring 2 11,12, 21 - 26'!#REF!,MATCH(A199,'Ring 2 11,12, 21 - 26'!#REF!,0)),"0")</f>
        <v>0</v>
      </c>
      <c r="H199" s="21" t="str">
        <f>IFERROR(INDEX('Ring 3 27 - 41'!#REF!,MATCH(A199,'Ring 3 27 - 41'!#REF!,0)),"0")</f>
        <v>0</v>
      </c>
      <c r="I199" s="21" t="str">
        <f>IFERROR(INDEX('Ring 3 27 - 41'!#REF!,MATCH(A199,'Ring 3 27 - 41'!#REF!,0)),"0")</f>
        <v>0</v>
      </c>
      <c r="J199" s="21" t="str">
        <f>IFERROR(INDEX('Ring 3 27 - 41'!#REF!,MATCH(A199,'Ring 3 27 - 41'!#REF!,0)),"0")</f>
        <v>0</v>
      </c>
      <c r="K199" s="18">
        <f t="shared" si="17"/>
        <v>0</v>
      </c>
      <c r="L199" s="1" cm="1">
        <f t="array" ref="L199">SUMPRODUCT((K199&lt;=$K$4:$K$307)/COUNTIF($K$4:$K$307,$K$4:$K$307))</f>
        <v>0.99999999999999634</v>
      </c>
      <c r="M199">
        <f t="shared" si="18"/>
        <v>0</v>
      </c>
      <c r="N199">
        <f t="shared" si="15"/>
        <v>0.99999999999999634</v>
      </c>
      <c r="O199">
        <f t="shared" si="19"/>
        <v>0</v>
      </c>
      <c r="P199">
        <f t="shared" si="16"/>
        <v>0.99999999999999634</v>
      </c>
    </row>
    <row r="200" spans="1:16" ht="17.399999999999999" x14ac:dyDescent="0.3">
      <c r="A200" s="20" t="str">
        <f t="array" ref="A200">LOOKUP(2,1/(COUNTIF($A$1:A199,'Members Data'!$A$3:$A$371)=0),'Members Data'!$A$3:$A$371)</f>
        <v>S38</v>
      </c>
      <c r="B200" s="21" t="str">
        <f>INDEX('Members Data'!$B$3:$B$371,MATCH(A200,'Members Data'!$A$3:$A$371,0))</f>
        <v>Emma Brook</v>
      </c>
      <c r="C200" s="21">
        <f>INDEX('Members Data'!$C$3:$C$372,MATCH(A200,'Members Data'!$A$3:$A$371,0))</f>
        <v>25</v>
      </c>
      <c r="D200" s="21" t="str">
        <f>INDEX('Members Data'!$D$3:$D$371,MATCH(A200,'Members Data'!$A$3:$A$371,0))</f>
        <v>Darrenvale Emilia</v>
      </c>
      <c r="E200" s="21" t="str">
        <f>IFERROR(INDEX('Ring 2 11,12, 21 - 26'!#REF!,MATCH(A200,'Ring 2 11,12, 21 - 26'!#REF!,0)),"0")</f>
        <v>0</v>
      </c>
      <c r="F200" s="21" t="str">
        <f>IFERROR(INDEX('Ring 2 11,12, 21 - 26'!#REF!,MATCH(A200,'Ring 2 11,12, 21 - 26'!#REF!,0)),"0")</f>
        <v>0</v>
      </c>
      <c r="G200" s="21" t="str">
        <f>IFERROR(INDEX('Ring 2 11,12, 21 - 26'!#REF!,MATCH(A200,'Ring 2 11,12, 21 - 26'!#REF!,0)),"0")</f>
        <v>0</v>
      </c>
      <c r="H200" s="21" t="str">
        <f>IFERROR(INDEX('Ring 3 27 - 41'!#REF!,MATCH(A200,'Ring 3 27 - 41'!#REF!,0)),"0")</f>
        <v>0</v>
      </c>
      <c r="I200" s="21" t="str">
        <f>IFERROR(INDEX('Ring 3 27 - 41'!#REF!,MATCH(A200,'Ring 3 27 - 41'!#REF!,0)),"0")</f>
        <v>0</v>
      </c>
      <c r="J200" s="21" t="str">
        <f>IFERROR(INDEX('Ring 3 27 - 41'!#REF!,MATCH(A200,'Ring 3 27 - 41'!#REF!,0)),"0")</f>
        <v>0</v>
      </c>
      <c r="K200" s="18">
        <f t="shared" si="17"/>
        <v>0</v>
      </c>
      <c r="L200" s="1" cm="1">
        <f t="array" ref="L200">SUMPRODUCT((K200&lt;=$K$4:$K$307)/COUNTIF($K$4:$K$307,$K$4:$K$307))</f>
        <v>0.99999999999999634</v>
      </c>
      <c r="M200">
        <f t="shared" si="18"/>
        <v>0</v>
      </c>
      <c r="N200">
        <f t="shared" si="15"/>
        <v>0.99999999999999634</v>
      </c>
      <c r="O200">
        <f t="shared" si="19"/>
        <v>0</v>
      </c>
      <c r="P200">
        <f t="shared" si="16"/>
        <v>0.99999999999999634</v>
      </c>
    </row>
    <row r="201" spans="1:16" ht="17.399999999999999" x14ac:dyDescent="0.3">
      <c r="A201" s="20" t="str">
        <f t="array" ref="A201">LOOKUP(2,1/(COUNTIF($A$1:A200,'Members Data'!$A$3:$A$371)=0),'Members Data'!$A$3:$A$371)</f>
        <v>S242</v>
      </c>
      <c r="B201" s="21" t="str">
        <f>INDEX('Members Data'!$B$3:$B$371,MATCH(A201,'Members Data'!$A$3:$A$371,0))</f>
        <v>Emma Brook</v>
      </c>
      <c r="C201" s="21">
        <f>INDEX('Members Data'!$C$3:$C$372,MATCH(A201,'Members Data'!$A$3:$A$371,0))</f>
        <v>25</v>
      </c>
      <c r="D201" s="21" t="str">
        <f>INDEX('Members Data'!$D$3:$D$371,MATCH(A201,'Members Data'!$A$3:$A$371,0))</f>
        <v xml:space="preserve">summerhouse sunshine </v>
      </c>
      <c r="E201" s="21" t="str">
        <f>IFERROR(INDEX('Ring 2 11,12, 21 - 26'!#REF!,MATCH(A201,'Ring 2 11,12, 21 - 26'!#REF!,0)),"0")</f>
        <v>0</v>
      </c>
      <c r="F201" s="21" t="str">
        <f>IFERROR(INDEX('Ring 2 11,12, 21 - 26'!#REF!,MATCH(A201,'Ring 2 11,12, 21 - 26'!#REF!,0)),"0")</f>
        <v>0</v>
      </c>
      <c r="G201" s="21" t="str">
        <f>IFERROR(INDEX('Ring 2 11,12, 21 - 26'!#REF!,MATCH(A201,'Ring 2 11,12, 21 - 26'!#REF!,0)),"0")</f>
        <v>0</v>
      </c>
      <c r="H201" s="21" t="str">
        <f>IFERROR(INDEX('Ring 3 27 - 41'!#REF!,MATCH(A201,'Ring 3 27 - 41'!#REF!,0)),"0")</f>
        <v>0</v>
      </c>
      <c r="I201" s="21" t="str">
        <f>IFERROR(INDEX('Ring 3 27 - 41'!#REF!,MATCH(A201,'Ring 3 27 - 41'!#REF!,0)),"0")</f>
        <v>0</v>
      </c>
      <c r="J201" s="21" t="str">
        <f>IFERROR(INDEX('Ring 3 27 - 41'!#REF!,MATCH(A201,'Ring 3 27 - 41'!#REF!,0)),"0")</f>
        <v>0</v>
      </c>
      <c r="K201" s="18">
        <f t="shared" si="17"/>
        <v>0</v>
      </c>
      <c r="L201" s="1" cm="1">
        <f t="array" ref="L201">SUMPRODUCT((K201&lt;=$K$4:$K$307)/COUNTIF($K$4:$K$307,$K$4:$K$307))</f>
        <v>0.99999999999999634</v>
      </c>
      <c r="M201">
        <f t="shared" si="18"/>
        <v>0</v>
      </c>
      <c r="N201">
        <f t="shared" si="15"/>
        <v>0.99999999999999634</v>
      </c>
      <c r="O201">
        <f t="shared" si="19"/>
        <v>0</v>
      </c>
      <c r="P201">
        <f t="shared" si="16"/>
        <v>0.99999999999999634</v>
      </c>
    </row>
    <row r="202" spans="1:16" ht="17.399999999999999" x14ac:dyDescent="0.3">
      <c r="A202" s="20" t="str">
        <f t="array" ref="A202">LOOKUP(2,1/(COUNTIF($A$1:A201,'Members Data'!$A$3:$A$371)=0),'Members Data'!$A$3:$A$371)</f>
        <v>J37</v>
      </c>
      <c r="B202" s="21" t="str">
        <f>INDEX('Members Data'!$B$3:$B$371,MATCH(A202,'Members Data'!$A$3:$A$371,0))</f>
        <v>Darcy Donnelly</v>
      </c>
      <c r="C202" s="21">
        <f>INDEX('Members Data'!$C$3:$C$372,MATCH(A202,'Members Data'!$A$3:$A$371,0))</f>
        <v>24</v>
      </c>
      <c r="D202" s="21" t="str">
        <f>INDEX('Members Data'!$D$3:$D$371,MATCH(A202,'Members Data'!$A$3:$A$371,0))</f>
        <v>Dunkirk Kirk</v>
      </c>
      <c r="E202" s="21" t="str">
        <f>IFERROR(INDEX('Ring 2 11,12, 21 - 26'!#REF!,MATCH(A202,'Ring 2 11,12, 21 - 26'!#REF!,0)),"0")</f>
        <v>0</v>
      </c>
      <c r="F202" s="21" t="str">
        <f>IFERROR(INDEX('Ring 2 11,12, 21 - 26'!#REF!,MATCH(A202,'Ring 2 11,12, 21 - 26'!#REF!,0)),"0")</f>
        <v>0</v>
      </c>
      <c r="G202" s="21" t="str">
        <f>IFERROR(INDEX('Ring 2 11,12, 21 - 26'!#REF!,MATCH(A202,'Ring 2 11,12, 21 - 26'!#REF!,0)),"0")</f>
        <v>0</v>
      </c>
      <c r="H202" s="21" t="str">
        <f>IFERROR(INDEX('Ring 3 27 - 41'!#REF!,MATCH(A202,'Ring 3 27 - 41'!#REF!,0)),"0")</f>
        <v>0</v>
      </c>
      <c r="I202" s="21" t="str">
        <f>IFERROR(INDEX('Ring 3 27 - 41'!#REF!,MATCH(A202,'Ring 3 27 - 41'!#REF!,0)),"0")</f>
        <v>0</v>
      </c>
      <c r="J202" s="21" t="str">
        <f>IFERROR(INDEX('Ring 3 27 - 41'!#REF!,MATCH(A202,'Ring 3 27 - 41'!#REF!,0)),"0")</f>
        <v>0</v>
      </c>
      <c r="K202" s="18">
        <f t="shared" si="17"/>
        <v>0</v>
      </c>
      <c r="L202" s="1" cm="1">
        <f t="array" ref="L202">SUMPRODUCT((K202&lt;=$K$4:$K$307)/COUNTIF($K$4:$K$307,$K$4:$K$307))</f>
        <v>0.99999999999999634</v>
      </c>
      <c r="M202">
        <f t="shared" si="18"/>
        <v>0</v>
      </c>
      <c r="N202">
        <f t="shared" si="15"/>
        <v>0.99999999999999634</v>
      </c>
      <c r="O202">
        <f t="shared" si="19"/>
        <v>0</v>
      </c>
      <c r="P202">
        <f t="shared" si="16"/>
        <v>0.99999999999999634</v>
      </c>
    </row>
    <row r="203" spans="1:16" ht="17.399999999999999" x14ac:dyDescent="0.3">
      <c r="A203" s="20" t="str">
        <f t="array" ref="A203">LOOKUP(2,1/(COUNTIF($A$1:A202,'Members Data'!$A$3:$A$371)=0),'Members Data'!$A$3:$A$371)</f>
        <v>J36</v>
      </c>
      <c r="B203" s="21" t="str">
        <f>INDEX('Members Data'!$B$3:$B$371,MATCH(A203,'Members Data'!$A$3:$A$371,0))</f>
        <v>Darcy Donnelly</v>
      </c>
      <c r="C203" s="21">
        <f>INDEX('Members Data'!$C$3:$C$372,MATCH(A203,'Members Data'!$A$3:$A$371,0))</f>
        <v>24</v>
      </c>
      <c r="D203" s="21" t="str">
        <f>INDEX('Members Data'!$D$3:$D$371,MATCH(A203,'Members Data'!$A$3:$A$371,0))</f>
        <v>Richvale Springtime Penny</v>
      </c>
      <c r="E203" s="21" t="str">
        <f>IFERROR(INDEX('Ring 2 11,12, 21 - 26'!#REF!,MATCH(A203,'Ring 2 11,12, 21 - 26'!#REF!,0)),"0")</f>
        <v>0</v>
      </c>
      <c r="F203" s="21" t="str">
        <f>IFERROR(INDEX('Ring 2 11,12, 21 - 26'!#REF!,MATCH(A203,'Ring 2 11,12, 21 - 26'!#REF!,0)),"0")</f>
        <v>0</v>
      </c>
      <c r="G203" s="21" t="str">
        <f>IFERROR(INDEX('Ring 2 11,12, 21 - 26'!#REF!,MATCH(A203,'Ring 2 11,12, 21 - 26'!#REF!,0)),"0")</f>
        <v>0</v>
      </c>
      <c r="H203" s="21" t="str">
        <f>IFERROR(INDEX('Ring 3 27 - 41'!#REF!,MATCH(A203,'Ring 3 27 - 41'!#REF!,0)),"0")</f>
        <v>0</v>
      </c>
      <c r="I203" s="21" t="str">
        <f>IFERROR(INDEX('Ring 3 27 - 41'!#REF!,MATCH(A203,'Ring 3 27 - 41'!#REF!,0)),"0")</f>
        <v>0</v>
      </c>
      <c r="J203" s="21" t="str">
        <f>IFERROR(INDEX('Ring 3 27 - 41'!#REF!,MATCH(A203,'Ring 3 27 - 41'!#REF!,0)),"0")</f>
        <v>0</v>
      </c>
      <c r="K203" s="18">
        <f t="shared" si="17"/>
        <v>0</v>
      </c>
      <c r="L203" s="1" cm="1">
        <f t="array" ref="L203">SUMPRODUCT((K203&lt;=$K$4:$K$307)/COUNTIF($K$4:$K$307,$K$4:$K$307))</f>
        <v>0.99999999999999634</v>
      </c>
      <c r="M203">
        <f t="shared" si="18"/>
        <v>0</v>
      </c>
      <c r="N203">
        <f t="shared" si="15"/>
        <v>0.99999999999999634</v>
      </c>
      <c r="O203">
        <f t="shared" si="19"/>
        <v>0</v>
      </c>
      <c r="P203">
        <f t="shared" si="16"/>
        <v>0.99999999999999634</v>
      </c>
    </row>
    <row r="204" spans="1:16" ht="17.399999999999999" x14ac:dyDescent="0.3">
      <c r="A204" s="20" t="str">
        <f t="array" ref="A204">LOOKUP(2,1/(COUNTIF($A$1:A203,'Members Data'!$A$3:$A$371)=0),'Members Data'!$A$3:$A$371)</f>
        <v>J237</v>
      </c>
      <c r="B204" s="21" t="str">
        <f>INDEX('Members Data'!$B$3:$B$371,MATCH(A204,'Members Data'!$A$3:$A$371,0))</f>
        <v>Darcy Donnelly</v>
      </c>
      <c r="C204" s="21">
        <f>INDEX('Members Data'!$C$3:$C$372,MATCH(A204,'Members Data'!$A$3:$A$371,0))</f>
        <v>24</v>
      </c>
      <c r="D204" s="21" t="str">
        <f>INDEX('Members Data'!$D$3:$D$371,MATCH(A204,'Members Data'!$A$3:$A$371,0))</f>
        <v>Granville Clanmel</v>
      </c>
      <c r="E204" s="21" t="str">
        <f>IFERROR(INDEX('Ring 2 11,12, 21 - 26'!#REF!,MATCH(A204,'Ring 2 11,12, 21 - 26'!#REF!,0)),"0")</f>
        <v>0</v>
      </c>
      <c r="F204" s="21" t="str">
        <f>IFERROR(INDEX('Ring 2 11,12, 21 - 26'!#REF!,MATCH(A204,'Ring 2 11,12, 21 - 26'!#REF!,0)),"0")</f>
        <v>0</v>
      </c>
      <c r="G204" s="21" t="str">
        <f>IFERROR(INDEX('Ring 2 11,12, 21 - 26'!#REF!,MATCH(A204,'Ring 2 11,12, 21 - 26'!#REF!,0)),"0")</f>
        <v>0</v>
      </c>
      <c r="H204" s="21" t="str">
        <f>IFERROR(INDEX('Ring 3 27 - 41'!#REF!,MATCH(A204,'Ring 3 27 - 41'!#REF!,0)),"0")</f>
        <v>0</v>
      </c>
      <c r="I204" s="21" t="str">
        <f>IFERROR(INDEX('Ring 3 27 - 41'!#REF!,MATCH(A204,'Ring 3 27 - 41'!#REF!,0)),"0")</f>
        <v>0</v>
      </c>
      <c r="J204" s="21" t="str">
        <f>IFERROR(INDEX('Ring 3 27 - 41'!#REF!,MATCH(A204,'Ring 3 27 - 41'!#REF!,0)),"0")</f>
        <v>0</v>
      </c>
      <c r="K204" s="18">
        <f t="shared" si="17"/>
        <v>0</v>
      </c>
      <c r="L204" s="1" cm="1">
        <f t="array" ref="L204">SUMPRODUCT((K204&lt;=$K$4:$K$307)/COUNTIF($K$4:$K$307,$K$4:$K$307))</f>
        <v>0.99999999999999634</v>
      </c>
      <c r="M204">
        <f t="shared" si="18"/>
        <v>0</v>
      </c>
      <c r="N204">
        <f t="shared" si="15"/>
        <v>0.99999999999999634</v>
      </c>
      <c r="O204">
        <f t="shared" si="19"/>
        <v>0</v>
      </c>
      <c r="P204">
        <f t="shared" si="16"/>
        <v>0.99999999999999634</v>
      </c>
    </row>
    <row r="205" spans="1:16" ht="17.399999999999999" x14ac:dyDescent="0.3">
      <c r="A205" s="20" t="str">
        <f t="array" ref="A205">LOOKUP(2,1/(COUNTIF($A$1:A204,'Members Data'!$A$3:$A$371)=0),'Members Data'!$A$3:$A$371)</f>
        <v>J35</v>
      </c>
      <c r="B205" s="21" t="str">
        <f>INDEX('Members Data'!$B$3:$B$371,MATCH(A205,'Members Data'!$A$3:$A$371,0))</f>
        <v>Darcy Donnelly</v>
      </c>
      <c r="C205" s="21">
        <f>INDEX('Members Data'!$C$3:$C$372,MATCH(A205,'Members Data'!$A$3:$A$371,0))</f>
        <v>24</v>
      </c>
      <c r="D205" s="21" t="str">
        <f>INDEX('Members Data'!$D$3:$D$371,MATCH(A205,'Members Data'!$A$3:$A$371,0))</f>
        <v>Lolly</v>
      </c>
      <c r="E205" s="21" t="str">
        <f>IFERROR(INDEX('Ring 2 11,12, 21 - 26'!#REF!,MATCH(A205,'Ring 2 11,12, 21 - 26'!#REF!,0)),"0")</f>
        <v>0</v>
      </c>
      <c r="F205" s="21" t="str">
        <f>IFERROR(INDEX('Ring 2 11,12, 21 - 26'!#REF!,MATCH(A205,'Ring 2 11,12, 21 - 26'!#REF!,0)),"0")</f>
        <v>0</v>
      </c>
      <c r="G205" s="21" t="str">
        <f>IFERROR(INDEX('Ring 2 11,12, 21 - 26'!#REF!,MATCH(A205,'Ring 2 11,12, 21 - 26'!#REF!,0)),"0")</f>
        <v>0</v>
      </c>
      <c r="H205" s="21" t="str">
        <f>IFERROR(INDEX('Ring 3 27 - 41'!#REF!,MATCH(A205,'Ring 3 27 - 41'!#REF!,0)),"0")</f>
        <v>0</v>
      </c>
      <c r="I205" s="21" t="str">
        <f>IFERROR(INDEX('Ring 3 27 - 41'!#REF!,MATCH(A205,'Ring 3 27 - 41'!#REF!,0)),"0")</f>
        <v>0</v>
      </c>
      <c r="J205" s="21" t="str">
        <f>IFERROR(INDEX('Ring 3 27 - 41'!#REF!,MATCH(A205,'Ring 3 27 - 41'!#REF!,0)),"0")</f>
        <v>0</v>
      </c>
      <c r="K205" s="18">
        <f t="shared" si="17"/>
        <v>0</v>
      </c>
      <c r="L205" s="1" cm="1">
        <f t="array" ref="L205">SUMPRODUCT((K205&lt;=$K$4:$K$307)/COUNTIF($K$4:$K$307,$K$4:$K$307))</f>
        <v>0.99999999999999634</v>
      </c>
      <c r="M205">
        <f t="shared" si="18"/>
        <v>0</v>
      </c>
      <c r="N205">
        <f t="shared" si="15"/>
        <v>0.99999999999999634</v>
      </c>
      <c r="O205">
        <f t="shared" si="19"/>
        <v>0</v>
      </c>
      <c r="P205">
        <f t="shared" si="16"/>
        <v>0.99999999999999634</v>
      </c>
    </row>
    <row r="206" spans="1:16" ht="17.399999999999999" x14ac:dyDescent="0.3">
      <c r="A206" s="20" t="str">
        <f t="array" ref="A206">LOOKUP(2,1/(COUNTIF($A$1:A205,'Members Data'!$A$3:$A$371)=0),'Members Data'!$A$3:$A$371)</f>
        <v>J34</v>
      </c>
      <c r="B206" s="21" t="str">
        <f>INDEX('Members Data'!$B$3:$B$371,MATCH(A206,'Members Data'!$A$3:$A$371,0))</f>
        <v>Arlia Eastwood</v>
      </c>
      <c r="C206" s="21">
        <f>INDEX('Members Data'!$C$3:$C$372,MATCH(A206,'Members Data'!$A$3:$A$371,0))</f>
        <v>22</v>
      </c>
      <c r="D206" s="21" t="str">
        <f>INDEX('Members Data'!$D$3:$D$371,MATCH(A206,'Members Data'!$A$3:$A$371,0))</f>
        <v>Cosford Derron</v>
      </c>
      <c r="E206" s="21" t="str">
        <f>IFERROR(INDEX('Ring 2 11,12, 21 - 26'!#REF!,MATCH(A206,'Ring 2 11,12, 21 - 26'!#REF!,0)),"0")</f>
        <v>0</v>
      </c>
      <c r="F206" s="21" t="str">
        <f>IFERROR(INDEX('Ring 2 11,12, 21 - 26'!#REF!,MATCH(A206,'Ring 2 11,12, 21 - 26'!#REF!,0)),"0")</f>
        <v>0</v>
      </c>
      <c r="G206" s="21" t="str">
        <f>IFERROR(INDEX('Ring 2 11,12, 21 - 26'!#REF!,MATCH(A206,'Ring 2 11,12, 21 - 26'!#REF!,0)),"0")</f>
        <v>0</v>
      </c>
      <c r="H206" s="21" t="str">
        <f>IFERROR(INDEX('Ring 3 27 - 41'!#REF!,MATCH(A206,'Ring 3 27 - 41'!#REF!,0)),"0")</f>
        <v>0</v>
      </c>
      <c r="I206" s="21" t="str">
        <f>IFERROR(INDEX('Ring 3 27 - 41'!#REF!,MATCH(A206,'Ring 3 27 - 41'!#REF!,0)),"0")</f>
        <v>0</v>
      </c>
      <c r="J206" s="21" t="str">
        <f>IFERROR(INDEX('Ring 3 27 - 41'!#REF!,MATCH(A206,'Ring 3 27 - 41'!#REF!,0)),"0")</f>
        <v>0</v>
      </c>
      <c r="K206" s="18">
        <f t="shared" si="17"/>
        <v>0</v>
      </c>
      <c r="L206" s="1" cm="1">
        <f t="array" ref="L206">SUMPRODUCT((K206&lt;=$K$4:$K$307)/COUNTIF($K$4:$K$307,$K$4:$K$307))</f>
        <v>0.99999999999999634</v>
      </c>
      <c r="M206">
        <f t="shared" si="18"/>
        <v>0</v>
      </c>
      <c r="N206">
        <f t="shared" si="15"/>
        <v>0.99999999999999634</v>
      </c>
      <c r="O206">
        <f t="shared" si="19"/>
        <v>0</v>
      </c>
      <c r="P206">
        <f t="shared" si="16"/>
        <v>0.99999999999999634</v>
      </c>
    </row>
    <row r="207" spans="1:16" ht="17.399999999999999" x14ac:dyDescent="0.3">
      <c r="A207" s="20" t="str">
        <f t="array" ref="A207">LOOKUP(2,1/(COUNTIF($A$1:A206,'Members Data'!$A$3:$A$371)=0),'Members Data'!$A$3:$A$371)</f>
        <v>S33</v>
      </c>
      <c r="B207" s="21" t="str">
        <f>INDEX('Members Data'!$B$3:$B$371,MATCH(A207,'Members Data'!$A$3:$A$371,0))</f>
        <v>Jeanette Hawkins</v>
      </c>
      <c r="C207" s="21">
        <f>INDEX('Members Data'!$C$3:$C$372,MATCH(A207,'Members Data'!$A$3:$A$371,0))</f>
        <v>21</v>
      </c>
      <c r="D207" s="21" t="str">
        <f>INDEX('Members Data'!$D$3:$D$371,MATCH(A207,'Members Data'!$A$3:$A$371,0))</f>
        <v>Spirit</v>
      </c>
      <c r="E207" s="21" t="str">
        <f>IFERROR(INDEX('Ring 2 11,12, 21 - 26'!#REF!,MATCH(A207,'Ring 2 11,12, 21 - 26'!#REF!,0)),"0")</f>
        <v>0</v>
      </c>
      <c r="F207" s="21" t="str">
        <f>IFERROR(INDEX('Ring 2 11,12, 21 - 26'!#REF!,MATCH(A207,'Ring 2 11,12, 21 - 26'!#REF!,0)),"0")</f>
        <v>0</v>
      </c>
      <c r="G207" s="21" t="str">
        <f>IFERROR(INDEX('Ring 2 11,12, 21 - 26'!#REF!,MATCH(A207,'Ring 2 11,12, 21 - 26'!#REF!,0)),"0")</f>
        <v>0</v>
      </c>
      <c r="H207" s="21" t="str">
        <f>IFERROR(INDEX('Ring 3 27 - 41'!#REF!,MATCH(A207,'Ring 3 27 - 41'!#REF!,0)),"0")</f>
        <v>0</v>
      </c>
      <c r="I207" s="21" t="str">
        <f>IFERROR(INDEX('Ring 3 27 - 41'!#REF!,MATCH(A207,'Ring 3 27 - 41'!#REF!,0)),"0")</f>
        <v>0</v>
      </c>
      <c r="J207" s="21" t="str">
        <f>IFERROR(INDEX('Ring 3 27 - 41'!#REF!,MATCH(A207,'Ring 3 27 - 41'!#REF!,0)),"0")</f>
        <v>0</v>
      </c>
      <c r="K207" s="18">
        <f t="shared" si="17"/>
        <v>0</v>
      </c>
      <c r="L207" s="1" cm="1">
        <f t="array" ref="L207">SUMPRODUCT((K207&lt;=$K$4:$K$307)/COUNTIF($K$4:$K$307,$K$4:$K$307))</f>
        <v>0.99999999999999634</v>
      </c>
      <c r="M207">
        <f t="shared" si="18"/>
        <v>0</v>
      </c>
      <c r="N207">
        <f t="shared" si="15"/>
        <v>0.99999999999999634</v>
      </c>
      <c r="O207">
        <f t="shared" si="19"/>
        <v>0</v>
      </c>
      <c r="P207">
        <f t="shared" si="16"/>
        <v>0.99999999999999634</v>
      </c>
    </row>
    <row r="208" spans="1:16" ht="17.399999999999999" x14ac:dyDescent="0.3">
      <c r="A208" s="20" t="str">
        <f t="array" ref="A208">LOOKUP(2,1/(COUNTIF($A$1:A207,'Members Data'!$A$3:$A$371)=0),'Members Data'!$A$3:$A$371)</f>
        <v>J32</v>
      </c>
      <c r="B208" s="21" t="str">
        <f>INDEX('Members Data'!$B$3:$B$371,MATCH(A208,'Members Data'!$A$3:$A$371,0))</f>
        <v>Remi Hawkins</v>
      </c>
      <c r="C208" s="21">
        <f>INDEX('Members Data'!$C$3:$C$372,MATCH(A208,'Members Data'!$A$3:$A$371,0))</f>
        <v>20</v>
      </c>
      <c r="D208" s="21" t="str">
        <f>INDEX('Members Data'!$D$3:$D$371,MATCH(A208,'Members Data'!$A$3:$A$371,0))</f>
        <v>Spirit</v>
      </c>
      <c r="E208" s="21" t="str">
        <f>IFERROR(INDEX('Ring 2 11,12, 21 - 26'!#REF!,MATCH(A208,'Ring 2 11,12, 21 - 26'!#REF!,0)),"0")</f>
        <v>0</v>
      </c>
      <c r="F208" s="21" t="str">
        <f>IFERROR(INDEX('Ring 2 11,12, 21 - 26'!#REF!,MATCH(A208,'Ring 2 11,12, 21 - 26'!#REF!,0)),"0")</f>
        <v>0</v>
      </c>
      <c r="G208" s="21" t="str">
        <f>IFERROR(INDEX('Ring 2 11,12, 21 - 26'!#REF!,MATCH(A208,'Ring 2 11,12, 21 - 26'!#REF!,0)),"0")</f>
        <v>0</v>
      </c>
      <c r="H208" s="21" t="str">
        <f>IFERROR(INDEX('Ring 3 27 - 41'!#REF!,MATCH(A208,'Ring 3 27 - 41'!#REF!,0)),"0")</f>
        <v>0</v>
      </c>
      <c r="I208" s="21" t="str">
        <f>IFERROR(INDEX('Ring 3 27 - 41'!#REF!,MATCH(A208,'Ring 3 27 - 41'!#REF!,0)),"0")</f>
        <v>0</v>
      </c>
      <c r="J208" s="21" t="str">
        <f>IFERROR(INDEX('Ring 3 27 - 41'!#REF!,MATCH(A208,'Ring 3 27 - 41'!#REF!,0)),"0")</f>
        <v>0</v>
      </c>
      <c r="K208" s="18">
        <f t="shared" si="17"/>
        <v>0</v>
      </c>
      <c r="L208" s="1" cm="1">
        <f t="array" ref="L208">SUMPRODUCT((K208&lt;=$K$4:$K$307)/COUNTIF($K$4:$K$307,$K$4:$K$307))</f>
        <v>0.99999999999999634</v>
      </c>
      <c r="M208">
        <f t="shared" si="18"/>
        <v>0</v>
      </c>
      <c r="N208">
        <f t="shared" si="15"/>
        <v>0.99999999999999634</v>
      </c>
      <c r="O208">
        <f t="shared" si="19"/>
        <v>0</v>
      </c>
      <c r="P208">
        <f t="shared" si="16"/>
        <v>0.99999999999999634</v>
      </c>
    </row>
    <row r="209" spans="1:16" ht="17.399999999999999" x14ac:dyDescent="0.3">
      <c r="A209" s="20" t="str">
        <f t="array" ref="A209">LOOKUP(2,1/(COUNTIF($A$1:A208,'Members Data'!$A$3:$A$371)=0),'Members Data'!$A$3:$A$371)</f>
        <v>J31</v>
      </c>
      <c r="B209" s="21" t="str">
        <f>INDEX('Members Data'!$B$3:$B$371,MATCH(A209,'Members Data'!$A$3:$A$371,0))</f>
        <v>Frankie Briers</v>
      </c>
      <c r="C209" s="21">
        <f>INDEX('Members Data'!$C$3:$C$372,MATCH(A209,'Members Data'!$A$3:$A$371,0))</f>
        <v>20</v>
      </c>
      <c r="D209" s="21" t="str">
        <f>INDEX('Members Data'!$D$3:$D$371,MATCH(A209,'Members Data'!$A$3:$A$371,0))</f>
        <v>Hilin Hynod</v>
      </c>
      <c r="E209" s="21" t="str">
        <f>IFERROR(INDEX('Ring 2 11,12, 21 - 26'!#REF!,MATCH(A209,'Ring 2 11,12, 21 - 26'!#REF!,0)),"0")</f>
        <v>0</v>
      </c>
      <c r="F209" s="21" t="str">
        <f>IFERROR(INDEX('Ring 2 11,12, 21 - 26'!#REF!,MATCH(A209,'Ring 2 11,12, 21 - 26'!#REF!,0)),"0")</f>
        <v>0</v>
      </c>
      <c r="G209" s="21" t="str">
        <f>IFERROR(INDEX('Ring 2 11,12, 21 - 26'!#REF!,MATCH(A209,'Ring 2 11,12, 21 - 26'!#REF!,0)),"0")</f>
        <v>0</v>
      </c>
      <c r="H209" s="21" t="str">
        <f>IFERROR(INDEX('Ring 3 27 - 41'!#REF!,MATCH(A209,'Ring 3 27 - 41'!#REF!,0)),"0")</f>
        <v>0</v>
      </c>
      <c r="I209" s="21" t="str">
        <f>IFERROR(INDEX('Ring 3 27 - 41'!#REF!,MATCH(A209,'Ring 3 27 - 41'!#REF!,0)),"0")</f>
        <v>0</v>
      </c>
      <c r="J209" s="21" t="str">
        <f>IFERROR(INDEX('Ring 3 27 - 41'!#REF!,MATCH(A209,'Ring 3 27 - 41'!#REF!,0)),"0")</f>
        <v>0</v>
      </c>
      <c r="K209" s="18">
        <f t="shared" si="17"/>
        <v>0</v>
      </c>
      <c r="L209" s="1" cm="1">
        <f t="array" ref="L209">SUMPRODUCT((K209&lt;=$K$4:$K$307)/COUNTIF($K$4:$K$307,$K$4:$K$307))</f>
        <v>0.99999999999999634</v>
      </c>
      <c r="M209">
        <f t="shared" si="18"/>
        <v>0</v>
      </c>
      <c r="N209">
        <f t="shared" si="15"/>
        <v>0.99999999999999634</v>
      </c>
      <c r="O209">
        <f t="shared" si="19"/>
        <v>0</v>
      </c>
      <c r="P209">
        <f t="shared" si="16"/>
        <v>0.99999999999999634</v>
      </c>
    </row>
    <row r="210" spans="1:16" ht="17.399999999999999" x14ac:dyDescent="0.3">
      <c r="A210" s="20" t="str">
        <f t="array" ref="A210">LOOKUP(2,1/(COUNTIF($A$1:A209,'Members Data'!$A$3:$A$371)=0),'Members Data'!$A$3:$A$371)</f>
        <v>J30</v>
      </c>
      <c r="B210" s="21" t="str">
        <f>INDEX('Members Data'!$B$3:$B$371,MATCH(A210,'Members Data'!$A$3:$A$371,0))</f>
        <v>Frankie Briers</v>
      </c>
      <c r="C210" s="21">
        <f>INDEX('Members Data'!$C$3:$C$372,MATCH(A210,'Members Data'!$A$3:$A$371,0))</f>
        <v>19</v>
      </c>
      <c r="D210" s="21" t="str">
        <f>INDEX('Members Data'!$D$3:$D$371,MATCH(A210,'Members Data'!$A$3:$A$371,0))</f>
        <v>Thistledown Lavender</v>
      </c>
      <c r="E210" s="21" t="str">
        <f>IFERROR(INDEX('Ring 2 11,12, 21 - 26'!#REF!,MATCH(A210,'Ring 2 11,12, 21 - 26'!#REF!,0)),"0")</f>
        <v>0</v>
      </c>
      <c r="F210" s="21" t="str">
        <f>IFERROR(INDEX('Ring 2 11,12, 21 - 26'!#REF!,MATCH(A210,'Ring 2 11,12, 21 - 26'!#REF!,0)),"0")</f>
        <v>0</v>
      </c>
      <c r="G210" s="21" t="str">
        <f>IFERROR(INDEX('Ring 2 11,12, 21 - 26'!#REF!,MATCH(A210,'Ring 2 11,12, 21 - 26'!#REF!,0)),"0")</f>
        <v>0</v>
      </c>
      <c r="H210" s="21" t="str">
        <f>IFERROR(INDEX('Ring 3 27 - 41'!#REF!,MATCH(A210,'Ring 3 27 - 41'!#REF!,0)),"0")</f>
        <v>0</v>
      </c>
      <c r="I210" s="21" t="str">
        <f>IFERROR(INDEX('Ring 3 27 - 41'!#REF!,MATCH(A210,'Ring 3 27 - 41'!#REF!,0)),"0")</f>
        <v>0</v>
      </c>
      <c r="J210" s="21" t="str">
        <f>IFERROR(INDEX('Ring 3 27 - 41'!#REF!,MATCH(A210,'Ring 3 27 - 41'!#REF!,0)),"0")</f>
        <v>0</v>
      </c>
      <c r="K210" s="18">
        <f t="shared" si="17"/>
        <v>0</v>
      </c>
      <c r="L210" s="1" cm="1">
        <f t="array" ref="L210">SUMPRODUCT((K210&lt;=$K$4:$K$307)/COUNTIF($K$4:$K$307,$K$4:$K$307))</f>
        <v>0.99999999999999634</v>
      </c>
      <c r="M210">
        <f t="shared" si="18"/>
        <v>0</v>
      </c>
      <c r="N210">
        <f t="shared" si="15"/>
        <v>0.99999999999999634</v>
      </c>
      <c r="O210">
        <f t="shared" si="19"/>
        <v>0</v>
      </c>
      <c r="P210">
        <f t="shared" si="16"/>
        <v>0.99999999999999634</v>
      </c>
    </row>
    <row r="211" spans="1:16" ht="17.399999999999999" x14ac:dyDescent="0.3">
      <c r="A211" s="20" t="str">
        <f t="array" ref="A211">LOOKUP(2,1/(COUNTIF($A$1:A210,'Members Data'!$A$3:$A$371)=0),'Members Data'!$A$3:$A$371)</f>
        <v>S29</v>
      </c>
      <c r="B211" s="21" t="str">
        <f>INDEX('Members Data'!$B$3:$B$371,MATCH(A211,'Members Data'!$A$3:$A$371,0))</f>
        <v>Katy Tolley</v>
      </c>
      <c r="C211" s="21">
        <f>INDEX('Members Data'!$C$3:$C$372,MATCH(A211,'Members Data'!$A$3:$A$371,0))</f>
        <v>18</v>
      </c>
      <c r="D211" s="21" t="str">
        <f>INDEX('Members Data'!$D$3:$D$371,MATCH(A211,'Members Data'!$A$3:$A$371,0))</f>
        <v>Cadlanvalley Goldrush</v>
      </c>
      <c r="E211" s="21" t="str">
        <f>IFERROR(INDEX('Ring 2 11,12, 21 - 26'!#REF!,MATCH(A211,'Ring 2 11,12, 21 - 26'!#REF!,0)),"0")</f>
        <v>0</v>
      </c>
      <c r="F211" s="21" t="str">
        <f>IFERROR(INDEX('Ring 2 11,12, 21 - 26'!#REF!,MATCH(A211,'Ring 2 11,12, 21 - 26'!#REF!,0)),"0")</f>
        <v>0</v>
      </c>
      <c r="G211" s="21" t="str">
        <f>IFERROR(INDEX('Ring 2 11,12, 21 - 26'!#REF!,MATCH(A211,'Ring 2 11,12, 21 - 26'!#REF!,0)),"0")</f>
        <v>0</v>
      </c>
      <c r="H211" s="21" t="str">
        <f>IFERROR(INDEX('Ring 3 27 - 41'!#REF!,MATCH(A211,'Ring 3 27 - 41'!#REF!,0)),"0")</f>
        <v>0</v>
      </c>
      <c r="I211" s="21" t="str">
        <f>IFERROR(INDEX('Ring 3 27 - 41'!#REF!,MATCH(A211,'Ring 3 27 - 41'!#REF!,0)),"0")</f>
        <v>0</v>
      </c>
      <c r="J211" s="21" t="str">
        <f>IFERROR(INDEX('Ring 3 27 - 41'!#REF!,MATCH(A211,'Ring 3 27 - 41'!#REF!,0)),"0")</f>
        <v>0</v>
      </c>
      <c r="K211" s="18">
        <f t="shared" si="17"/>
        <v>0</v>
      </c>
      <c r="L211" s="1" cm="1">
        <f t="array" ref="L211">SUMPRODUCT((K211&lt;=$K$4:$K$307)/COUNTIF($K$4:$K$307,$K$4:$K$307))</f>
        <v>0.99999999999999634</v>
      </c>
      <c r="M211">
        <f t="shared" si="18"/>
        <v>0</v>
      </c>
      <c r="N211">
        <f t="shared" si="15"/>
        <v>0.99999999999999634</v>
      </c>
      <c r="O211">
        <f t="shared" si="19"/>
        <v>0</v>
      </c>
      <c r="P211">
        <f t="shared" si="16"/>
        <v>0.99999999999999634</v>
      </c>
    </row>
    <row r="212" spans="1:16" ht="17.399999999999999" x14ac:dyDescent="0.3">
      <c r="A212" s="20" t="str">
        <f t="array" ref="A212">LOOKUP(2,1/(COUNTIF($A$1:A211,'Members Data'!$A$3:$A$371)=0),'Members Data'!$A$3:$A$371)</f>
        <v>J28</v>
      </c>
      <c r="B212" s="21" t="str">
        <f>INDEX('Members Data'!$B$3:$B$371,MATCH(A212,'Members Data'!$A$3:$A$371,0))</f>
        <v>Harriett Brice-Burns</v>
      </c>
      <c r="C212" s="21">
        <f>INDEX('Members Data'!$C$3:$C$372,MATCH(A212,'Members Data'!$A$3:$A$371,0))</f>
        <v>18</v>
      </c>
      <c r="D212" s="21" t="str">
        <f>INDEX('Members Data'!$D$3:$D$371,MATCH(A212,'Members Data'!$A$3:$A$371,0))</f>
        <v>Flashleys Byzantium</v>
      </c>
      <c r="E212" s="21" t="str">
        <f>IFERROR(INDEX('Ring 2 11,12, 21 - 26'!#REF!,MATCH(A212,'Ring 2 11,12, 21 - 26'!#REF!,0)),"0")</f>
        <v>0</v>
      </c>
      <c r="F212" s="21" t="str">
        <f>IFERROR(INDEX('Ring 2 11,12, 21 - 26'!#REF!,MATCH(A212,'Ring 2 11,12, 21 - 26'!#REF!,0)),"0")</f>
        <v>0</v>
      </c>
      <c r="G212" s="21" t="str">
        <f>IFERROR(INDEX('Ring 2 11,12, 21 - 26'!#REF!,MATCH(A212,'Ring 2 11,12, 21 - 26'!#REF!,0)),"0")</f>
        <v>0</v>
      </c>
      <c r="H212" s="21" t="str">
        <f>IFERROR(INDEX('Ring 3 27 - 41'!#REF!,MATCH(A212,'Ring 3 27 - 41'!#REF!,0)),"0")</f>
        <v>0</v>
      </c>
      <c r="I212" s="21" t="str">
        <f>IFERROR(INDEX('Ring 3 27 - 41'!#REF!,MATCH(A212,'Ring 3 27 - 41'!#REF!,0)),"0")</f>
        <v>0</v>
      </c>
      <c r="J212" s="21" t="str">
        <f>IFERROR(INDEX('Ring 3 27 - 41'!#REF!,MATCH(A212,'Ring 3 27 - 41'!#REF!,0)),"0")</f>
        <v>0</v>
      </c>
      <c r="K212" s="18">
        <f t="shared" si="17"/>
        <v>0</v>
      </c>
      <c r="L212" s="1" cm="1">
        <f t="array" ref="L212">SUMPRODUCT((K212&lt;=$K$4:$K$307)/COUNTIF($K$4:$K$307,$K$4:$K$307))</f>
        <v>0.99999999999999634</v>
      </c>
      <c r="M212">
        <f t="shared" si="18"/>
        <v>0</v>
      </c>
      <c r="N212">
        <f t="shared" si="15"/>
        <v>0.99999999999999634</v>
      </c>
      <c r="O212">
        <f t="shared" si="19"/>
        <v>0</v>
      </c>
      <c r="P212">
        <f t="shared" si="16"/>
        <v>0.99999999999999634</v>
      </c>
    </row>
    <row r="213" spans="1:16" ht="17.399999999999999" x14ac:dyDescent="0.3">
      <c r="A213" s="20" t="str">
        <f t="array" ref="A213">LOOKUP(2,1/(COUNTIF($A$1:A212,'Members Data'!$A$3:$A$371)=0),'Members Data'!$A$3:$A$371)</f>
        <v>J27</v>
      </c>
      <c r="B213" s="21" t="str">
        <f>INDEX('Members Data'!$B$3:$B$371,MATCH(A213,'Members Data'!$A$3:$A$371,0))</f>
        <v>Harriett Brice-Burns</v>
      </c>
      <c r="C213" s="21">
        <f>INDEX('Members Data'!$C$3:$C$372,MATCH(A213,'Members Data'!$A$3:$A$371,0))</f>
        <v>17</v>
      </c>
      <c r="D213" s="21" t="str">
        <f>INDEX('Members Data'!$D$3:$D$371,MATCH(A213,'Members Data'!$A$3:$A$371,0))</f>
        <v>Parkbourne Fantasia</v>
      </c>
      <c r="E213" s="21" t="str">
        <f>IFERROR(INDEX('Ring 2 11,12, 21 - 26'!#REF!,MATCH(A213,'Ring 2 11,12, 21 - 26'!#REF!,0)),"0")</f>
        <v>0</v>
      </c>
      <c r="F213" s="21" t="str">
        <f>IFERROR(INDEX('Ring 2 11,12, 21 - 26'!#REF!,MATCH(A213,'Ring 2 11,12, 21 - 26'!#REF!,0)),"0")</f>
        <v>0</v>
      </c>
      <c r="G213" s="21" t="str">
        <f>IFERROR(INDEX('Ring 2 11,12, 21 - 26'!#REF!,MATCH(A213,'Ring 2 11,12, 21 - 26'!#REF!,0)),"0")</f>
        <v>0</v>
      </c>
      <c r="H213" s="21" t="str">
        <f>IFERROR(INDEX('Ring 3 27 - 41'!#REF!,MATCH(A213,'Ring 3 27 - 41'!#REF!,0)),"0")</f>
        <v>0</v>
      </c>
      <c r="I213" s="21" t="str">
        <f>IFERROR(INDEX('Ring 3 27 - 41'!#REF!,MATCH(A213,'Ring 3 27 - 41'!#REF!,0)),"0")</f>
        <v>0</v>
      </c>
      <c r="J213" s="21" t="str">
        <f>IFERROR(INDEX('Ring 3 27 - 41'!#REF!,MATCH(A213,'Ring 3 27 - 41'!#REF!,0)),"0")</f>
        <v>0</v>
      </c>
      <c r="K213" s="18">
        <f t="shared" si="17"/>
        <v>0</v>
      </c>
      <c r="L213" s="1" cm="1">
        <f t="array" ref="L213">SUMPRODUCT((K213&lt;=$K$4:$K$307)/COUNTIF($K$4:$K$307,$K$4:$K$307))</f>
        <v>0.99999999999999634</v>
      </c>
      <c r="M213">
        <f t="shared" si="18"/>
        <v>0</v>
      </c>
      <c r="N213">
        <f t="shared" si="15"/>
        <v>0.99999999999999634</v>
      </c>
      <c r="O213">
        <f t="shared" si="19"/>
        <v>0</v>
      </c>
      <c r="P213">
        <f t="shared" si="16"/>
        <v>0.99999999999999634</v>
      </c>
    </row>
    <row r="214" spans="1:16" ht="17.399999999999999" x14ac:dyDescent="0.3">
      <c r="A214" s="20" t="str">
        <f t="array" ref="A214">LOOKUP(2,1/(COUNTIF($A$1:A213,'Members Data'!$A$3:$A$371)=0),'Members Data'!$A$3:$A$371)</f>
        <v>S26</v>
      </c>
      <c r="B214" s="21" t="str">
        <f>INDEX('Members Data'!$B$3:$B$371,MATCH(A214,'Members Data'!$A$3:$A$371,0))</f>
        <v>Katrina Courtney</v>
      </c>
      <c r="C214" s="21">
        <f>INDEX('Members Data'!$C$3:$C$372,MATCH(A214,'Members Data'!$A$3:$A$371,0))</f>
        <v>16</v>
      </c>
      <c r="D214" s="21" t="str">
        <f>INDEX('Members Data'!$D$3:$D$371,MATCH(A214,'Members Data'!$A$3:$A$371,0))</f>
        <v>Dudley</v>
      </c>
      <c r="E214" s="21" t="str">
        <f>IFERROR(INDEX('Ring 2 11,12, 21 - 26'!#REF!,MATCH(A214,'Ring 2 11,12, 21 - 26'!#REF!,0)),"0")</f>
        <v>0</v>
      </c>
      <c r="F214" s="21" t="str">
        <f>IFERROR(INDEX('Ring 2 11,12, 21 - 26'!#REF!,MATCH(A214,'Ring 2 11,12, 21 - 26'!#REF!,0)),"0")</f>
        <v>0</v>
      </c>
      <c r="G214" s="21" t="str">
        <f>IFERROR(INDEX('Ring 2 11,12, 21 - 26'!#REF!,MATCH(A214,'Ring 2 11,12, 21 - 26'!#REF!,0)),"0")</f>
        <v>0</v>
      </c>
      <c r="H214" s="21" t="str">
        <f>IFERROR(INDEX('Ring 3 27 - 41'!#REF!,MATCH(A214,'Ring 3 27 - 41'!#REF!,0)),"0")</f>
        <v>0</v>
      </c>
      <c r="I214" s="21" t="str">
        <f>IFERROR(INDEX('Ring 3 27 - 41'!#REF!,MATCH(A214,'Ring 3 27 - 41'!#REF!,0)),"0")</f>
        <v>0</v>
      </c>
      <c r="J214" s="21" t="str">
        <f>IFERROR(INDEX('Ring 3 27 - 41'!#REF!,MATCH(A214,'Ring 3 27 - 41'!#REF!,0)),"0")</f>
        <v>0</v>
      </c>
      <c r="K214" s="18">
        <f t="shared" si="17"/>
        <v>0</v>
      </c>
      <c r="L214" s="1" cm="1">
        <f t="array" ref="L214">SUMPRODUCT((K214&lt;=$K$4:$K$307)/COUNTIF($K$4:$K$307,$K$4:$K$307))</f>
        <v>0.99999999999999634</v>
      </c>
      <c r="M214">
        <f t="shared" si="18"/>
        <v>0</v>
      </c>
      <c r="N214">
        <f t="shared" si="15"/>
        <v>0.99999999999999634</v>
      </c>
      <c r="O214">
        <f t="shared" si="19"/>
        <v>0</v>
      </c>
      <c r="P214">
        <f t="shared" si="16"/>
        <v>0.99999999999999634</v>
      </c>
    </row>
    <row r="215" spans="1:16" ht="17.399999999999999" x14ac:dyDescent="0.3">
      <c r="A215" s="20" t="str">
        <f t="array" ref="A215">LOOKUP(2,1/(COUNTIF($A$1:A214,'Members Data'!$A$3:$A$371)=0),'Members Data'!$A$3:$A$371)</f>
        <v>J25</v>
      </c>
      <c r="B215" s="21" t="str">
        <f>INDEX('Members Data'!$B$3:$B$371,MATCH(A215,'Members Data'!$A$3:$A$371,0))</f>
        <v>Alyssia Jones</v>
      </c>
      <c r="C215" s="21">
        <f>INDEX('Members Data'!$C$3:$C$372,MATCH(A215,'Members Data'!$A$3:$A$371,0))</f>
        <v>16</v>
      </c>
      <c r="D215" s="21" t="str">
        <f>INDEX('Members Data'!$D$3:$D$371,MATCH(A215,'Members Data'!$A$3:$A$371,0))</f>
        <v>Cosford Challenger</v>
      </c>
      <c r="E215" s="21" t="str">
        <f>IFERROR(INDEX('Ring 2 11,12, 21 - 26'!#REF!,MATCH(A215,'Ring 2 11,12, 21 - 26'!#REF!,0)),"0")</f>
        <v>0</v>
      </c>
      <c r="F215" s="21" t="str">
        <f>IFERROR(INDEX('Ring 2 11,12, 21 - 26'!#REF!,MATCH(A215,'Ring 2 11,12, 21 - 26'!#REF!,0)),"0")</f>
        <v>0</v>
      </c>
      <c r="G215" s="21" t="str">
        <f>IFERROR(INDEX('Ring 2 11,12, 21 - 26'!#REF!,MATCH(A215,'Ring 2 11,12, 21 - 26'!#REF!,0)),"0")</f>
        <v>0</v>
      </c>
      <c r="H215" s="21" t="str">
        <f>IFERROR(INDEX('Ring 3 27 - 41'!#REF!,MATCH(A215,'Ring 3 27 - 41'!#REF!,0)),"0")</f>
        <v>0</v>
      </c>
      <c r="I215" s="21" t="str">
        <f>IFERROR(INDEX('Ring 3 27 - 41'!#REF!,MATCH(A215,'Ring 3 27 - 41'!#REF!,0)),"0")</f>
        <v>0</v>
      </c>
      <c r="J215" s="21" t="str">
        <f>IFERROR(INDEX('Ring 3 27 - 41'!#REF!,MATCH(A215,'Ring 3 27 - 41'!#REF!,0)),"0")</f>
        <v>0</v>
      </c>
      <c r="K215" s="18">
        <f t="shared" si="17"/>
        <v>0</v>
      </c>
      <c r="L215" s="1" cm="1">
        <f t="array" ref="L215">SUMPRODUCT((K215&lt;=$K$4:$K$307)/COUNTIF($K$4:$K$307,$K$4:$K$307))</f>
        <v>0.99999999999999634</v>
      </c>
      <c r="M215">
        <f t="shared" si="18"/>
        <v>0</v>
      </c>
      <c r="N215">
        <f t="shared" si="15"/>
        <v>0.99999999999999634</v>
      </c>
      <c r="O215">
        <f t="shared" si="19"/>
        <v>0</v>
      </c>
      <c r="P215">
        <f t="shared" si="16"/>
        <v>0.99999999999999634</v>
      </c>
    </row>
    <row r="216" spans="1:16" ht="17.399999999999999" x14ac:dyDescent="0.3">
      <c r="A216" s="20" t="str">
        <f t="array" ref="A216">LOOKUP(2,1/(COUNTIF($A$1:A215,'Members Data'!$A$3:$A$371)=0),'Members Data'!$A$3:$A$371)</f>
        <v>J24</v>
      </c>
      <c r="B216" s="21" t="str">
        <f>INDEX('Members Data'!$B$3:$B$371,MATCH(A216,'Members Data'!$A$3:$A$371,0))</f>
        <v>Alyssia Jones</v>
      </c>
      <c r="C216" s="21">
        <f>INDEX('Members Data'!$C$3:$C$372,MATCH(A216,'Members Data'!$A$3:$A$371,0))</f>
        <v>15</v>
      </c>
      <c r="D216" s="21" t="str">
        <f>INDEX('Members Data'!$D$3:$D$371,MATCH(A216,'Members Data'!$A$3:$A$371,0))</f>
        <v>Thistledown Bonnie Prince</v>
      </c>
      <c r="E216" s="21" t="str">
        <f>IFERROR(INDEX('Ring 2 11,12, 21 - 26'!#REF!,MATCH(A216,'Ring 2 11,12, 21 - 26'!#REF!,0)),"0")</f>
        <v>0</v>
      </c>
      <c r="F216" s="21" t="str">
        <f>IFERROR(INDEX('Ring 2 11,12, 21 - 26'!#REF!,MATCH(A216,'Ring 2 11,12, 21 - 26'!#REF!,0)),"0")</f>
        <v>0</v>
      </c>
      <c r="G216" s="21" t="str">
        <f>IFERROR(INDEX('Ring 2 11,12, 21 - 26'!#REF!,MATCH(A216,'Ring 2 11,12, 21 - 26'!#REF!,0)),"0")</f>
        <v>0</v>
      </c>
      <c r="H216" s="21" t="str">
        <f>IFERROR(INDEX('Ring 3 27 - 41'!#REF!,MATCH(A216,'Ring 3 27 - 41'!#REF!,0)),"0")</f>
        <v>0</v>
      </c>
      <c r="I216" s="21" t="str">
        <f>IFERROR(INDEX('Ring 3 27 - 41'!#REF!,MATCH(A216,'Ring 3 27 - 41'!#REF!,0)),"0")</f>
        <v>0</v>
      </c>
      <c r="J216" s="21" t="str">
        <f>IFERROR(INDEX('Ring 3 27 - 41'!#REF!,MATCH(A216,'Ring 3 27 - 41'!#REF!,0)),"0")</f>
        <v>0</v>
      </c>
      <c r="K216" s="18">
        <f t="shared" si="17"/>
        <v>0</v>
      </c>
      <c r="L216" s="1" cm="1">
        <f t="array" ref="L216">SUMPRODUCT((K216&lt;=$K$4:$K$307)/COUNTIF($K$4:$K$307,$K$4:$K$307))</f>
        <v>0.99999999999999634</v>
      </c>
      <c r="M216">
        <f t="shared" si="18"/>
        <v>0</v>
      </c>
      <c r="N216">
        <f t="shared" si="15"/>
        <v>0.99999999999999634</v>
      </c>
      <c r="O216">
        <f t="shared" si="19"/>
        <v>0</v>
      </c>
      <c r="P216">
        <f t="shared" si="16"/>
        <v>0.99999999999999634</v>
      </c>
    </row>
    <row r="217" spans="1:16" ht="17.399999999999999" x14ac:dyDescent="0.3">
      <c r="A217" s="20" t="str">
        <f t="array" ref="A217">LOOKUP(2,1/(COUNTIF($A$1:A216,'Members Data'!$A$3:$A$371)=0),'Members Data'!$A$3:$A$371)</f>
        <v>J23</v>
      </c>
      <c r="B217" s="21" t="str">
        <f>INDEX('Members Data'!$B$3:$B$371,MATCH(A217,'Members Data'!$A$3:$A$371,0))</f>
        <v>Abbie Ellis</v>
      </c>
      <c r="C217" s="21">
        <f>INDEX('Members Data'!$C$3:$C$372,MATCH(A217,'Members Data'!$A$3:$A$371,0))</f>
        <v>15</v>
      </c>
      <c r="D217" s="21" t="str">
        <f>INDEX('Members Data'!$D$3:$D$371,MATCH(A217,'Members Data'!$A$3:$A$371,0))</f>
        <v>Stowhill Slipknot</v>
      </c>
      <c r="E217" s="21" t="str">
        <f>IFERROR(INDEX('Ring 2 11,12, 21 - 26'!#REF!,MATCH(A217,'Ring 2 11,12, 21 - 26'!#REF!,0)),"0")</f>
        <v>0</v>
      </c>
      <c r="F217" s="21" t="str">
        <f>IFERROR(INDEX('Ring 2 11,12, 21 - 26'!#REF!,MATCH(A217,'Ring 2 11,12, 21 - 26'!#REF!,0)),"0")</f>
        <v>0</v>
      </c>
      <c r="G217" s="21" t="str">
        <f>IFERROR(INDEX('Ring 2 11,12, 21 - 26'!#REF!,MATCH(A217,'Ring 2 11,12, 21 - 26'!#REF!,0)),"0")</f>
        <v>0</v>
      </c>
      <c r="H217" s="21" t="str">
        <f>IFERROR(INDEX('Ring 3 27 - 41'!#REF!,MATCH(A217,'Ring 3 27 - 41'!#REF!,0)),"0")</f>
        <v>0</v>
      </c>
      <c r="I217" s="21" t="str">
        <f>IFERROR(INDEX('Ring 3 27 - 41'!#REF!,MATCH(A217,'Ring 3 27 - 41'!#REF!,0)),"0")</f>
        <v>0</v>
      </c>
      <c r="J217" s="21" t="str">
        <f>IFERROR(INDEX('Ring 3 27 - 41'!#REF!,MATCH(A217,'Ring 3 27 - 41'!#REF!,0)),"0")</f>
        <v>0</v>
      </c>
      <c r="K217" s="18">
        <f t="shared" si="17"/>
        <v>0</v>
      </c>
      <c r="L217" s="1" cm="1">
        <f t="array" ref="L217">SUMPRODUCT((K217&lt;=$K$4:$K$307)/COUNTIF($K$4:$K$307,$K$4:$K$307))</f>
        <v>0.99999999999999634</v>
      </c>
      <c r="M217">
        <f t="shared" si="18"/>
        <v>0</v>
      </c>
      <c r="N217">
        <f t="shared" si="15"/>
        <v>0.99999999999999634</v>
      </c>
      <c r="O217">
        <f t="shared" si="19"/>
        <v>0</v>
      </c>
      <c r="P217">
        <f t="shared" si="16"/>
        <v>0.99999999999999634</v>
      </c>
    </row>
    <row r="218" spans="1:16" ht="17.399999999999999" x14ac:dyDescent="0.3">
      <c r="A218" s="20" t="str">
        <f t="array" ref="A218">LOOKUP(2,1/(COUNTIF($A$1:A217,'Members Data'!$A$3:$A$371)=0),'Members Data'!$A$3:$A$371)</f>
        <v>J22</v>
      </c>
      <c r="B218" s="21" t="str">
        <f>INDEX('Members Data'!$B$3:$B$371,MATCH(A218,'Members Data'!$A$3:$A$371,0))</f>
        <v>Abbie Ellis</v>
      </c>
      <c r="C218" s="21">
        <f>INDEX('Members Data'!$C$3:$C$372,MATCH(A218,'Members Data'!$A$3:$A$371,0))</f>
        <v>14</v>
      </c>
      <c r="D218" s="21" t="str">
        <f>INDEX('Members Data'!$D$3:$D$371,MATCH(A218,'Members Data'!$A$3:$A$371,0))</f>
        <v>Cadlanvalley Goldrush</v>
      </c>
      <c r="E218" s="21" t="str">
        <f>IFERROR(INDEX('Ring 2 11,12, 21 - 26'!#REF!,MATCH(A218,'Ring 2 11,12, 21 - 26'!#REF!,0)),"0")</f>
        <v>0</v>
      </c>
      <c r="F218" s="21" t="str">
        <f>IFERROR(INDEX('Ring 2 11,12, 21 - 26'!#REF!,MATCH(A218,'Ring 2 11,12, 21 - 26'!#REF!,0)),"0")</f>
        <v>0</v>
      </c>
      <c r="G218" s="21" t="str">
        <f>IFERROR(INDEX('Ring 2 11,12, 21 - 26'!#REF!,MATCH(A218,'Ring 2 11,12, 21 - 26'!#REF!,0)),"0")</f>
        <v>0</v>
      </c>
      <c r="H218" s="21" t="str">
        <f>IFERROR(INDEX('Ring 3 27 - 41'!#REF!,MATCH(A218,'Ring 3 27 - 41'!#REF!,0)),"0")</f>
        <v>0</v>
      </c>
      <c r="I218" s="21" t="str">
        <f>IFERROR(INDEX('Ring 3 27 - 41'!#REF!,MATCH(A218,'Ring 3 27 - 41'!#REF!,0)),"0")</f>
        <v>0</v>
      </c>
      <c r="J218" s="21" t="str">
        <f>IFERROR(INDEX('Ring 3 27 - 41'!#REF!,MATCH(A218,'Ring 3 27 - 41'!#REF!,0)),"0")</f>
        <v>0</v>
      </c>
      <c r="K218" s="18">
        <f t="shared" si="17"/>
        <v>0</v>
      </c>
      <c r="L218" s="1" cm="1">
        <f t="array" ref="L218">SUMPRODUCT((K218&lt;=$K$4:$K$307)/COUNTIF($K$4:$K$307,$K$4:$K$307))</f>
        <v>0.99999999999999634</v>
      </c>
      <c r="M218">
        <f t="shared" si="18"/>
        <v>0</v>
      </c>
      <c r="N218">
        <f t="shared" si="15"/>
        <v>0.99999999999999634</v>
      </c>
      <c r="O218">
        <f t="shared" si="19"/>
        <v>0</v>
      </c>
      <c r="P218">
        <f t="shared" si="16"/>
        <v>0.99999999999999634</v>
      </c>
    </row>
    <row r="219" spans="1:16" ht="17.399999999999999" x14ac:dyDescent="0.3">
      <c r="A219" s="20" t="str">
        <f t="array" ref="A219">LOOKUP(2,1/(COUNTIF($A$1:A218,'Members Data'!$A$3:$A$371)=0),'Members Data'!$A$3:$A$371)</f>
        <v>I184</v>
      </c>
      <c r="B219" s="21" t="str">
        <f>INDEX('Members Data'!$B$3:$B$371,MATCH(A219,'Members Data'!$A$3:$A$371,0))</f>
        <v>Hollie Biksas- Hassall</v>
      </c>
      <c r="C219" s="21">
        <f>INDEX('Members Data'!$C$3:$C$372,MATCH(A219,'Members Data'!$A$3:$A$371,0))</f>
        <v>14</v>
      </c>
      <c r="D219" s="21" t="str">
        <f>INDEX('Members Data'!$D$3:$D$371,MATCH(A219,'Members Data'!$A$3:$A$371,0))</f>
        <v>Kellythorpes Milly-on-air</v>
      </c>
      <c r="E219" s="21" t="str">
        <f>IFERROR(INDEX('Ring 2 11,12, 21 - 26'!#REF!,MATCH(A219,'Ring 2 11,12, 21 - 26'!#REF!,0)),"0")</f>
        <v>0</v>
      </c>
      <c r="F219" s="21" t="str">
        <f>IFERROR(INDEX('Ring 2 11,12, 21 - 26'!#REF!,MATCH(A219,'Ring 2 11,12, 21 - 26'!#REF!,0)),"0")</f>
        <v>0</v>
      </c>
      <c r="G219" s="21" t="str">
        <f>IFERROR(INDEX('Ring 2 11,12, 21 - 26'!#REF!,MATCH(A219,'Ring 2 11,12, 21 - 26'!#REF!,0)),"0")</f>
        <v>0</v>
      </c>
      <c r="H219" s="21" t="str">
        <f>IFERROR(INDEX('Ring 3 27 - 41'!#REF!,MATCH(A219,'Ring 3 27 - 41'!#REF!,0)),"0")</f>
        <v>0</v>
      </c>
      <c r="I219" s="21" t="str">
        <f>IFERROR(INDEX('Ring 3 27 - 41'!#REF!,MATCH(A219,'Ring 3 27 - 41'!#REF!,0)),"0")</f>
        <v>0</v>
      </c>
      <c r="J219" s="21" t="str">
        <f>IFERROR(INDEX('Ring 3 27 - 41'!#REF!,MATCH(A219,'Ring 3 27 - 41'!#REF!,0)),"0")</f>
        <v>0</v>
      </c>
      <c r="K219" s="18">
        <f t="shared" si="17"/>
        <v>0</v>
      </c>
      <c r="L219" s="1" cm="1">
        <f t="array" ref="L219">SUMPRODUCT((K219&lt;=$K$4:$K$307)/COUNTIF($K$4:$K$307,$K$4:$K$307))</f>
        <v>0.99999999999999634</v>
      </c>
      <c r="M219">
        <f t="shared" si="18"/>
        <v>0</v>
      </c>
      <c r="N219">
        <f t="shared" si="15"/>
        <v>0.99999999999999634</v>
      </c>
      <c r="O219">
        <f t="shared" si="19"/>
        <v>0</v>
      </c>
      <c r="P219">
        <f t="shared" si="16"/>
        <v>0.99999999999999634</v>
      </c>
    </row>
    <row r="220" spans="1:16" ht="17.399999999999999" x14ac:dyDescent="0.3">
      <c r="A220" s="20" t="str">
        <f t="array" ref="A220">LOOKUP(2,1/(COUNTIF($A$1:A219,'Members Data'!$A$3:$A$371)=0),'Members Data'!$A$3:$A$371)</f>
        <v>I21</v>
      </c>
      <c r="B220" s="21" t="str">
        <f>INDEX('Members Data'!$B$3:$B$371,MATCH(A220,'Members Data'!$A$3:$A$371,0))</f>
        <v>Hollie Biksas- Hassall</v>
      </c>
      <c r="C220" s="21">
        <f>INDEX('Members Data'!$C$3:$C$372,MATCH(A220,'Members Data'!$A$3:$A$371,0))</f>
        <v>13</v>
      </c>
      <c r="D220" s="21" t="str">
        <f>INDEX('Members Data'!$D$3:$D$371,MATCH(A220,'Members Data'!$A$3:$A$371,0))</f>
        <v xml:space="preserve">Mullentine Faith </v>
      </c>
      <c r="E220" s="21" t="str">
        <f>IFERROR(INDEX('Ring 2 11,12, 21 - 26'!#REF!,MATCH(A220,'Ring 2 11,12, 21 - 26'!#REF!,0)),"0")</f>
        <v>0</v>
      </c>
      <c r="F220" s="21" t="str">
        <f>IFERROR(INDEX('Ring 2 11,12, 21 - 26'!#REF!,MATCH(A220,'Ring 2 11,12, 21 - 26'!#REF!,0)),"0")</f>
        <v>0</v>
      </c>
      <c r="G220" s="21" t="str">
        <f>IFERROR(INDEX('Ring 2 11,12, 21 - 26'!#REF!,MATCH(A220,'Ring 2 11,12, 21 - 26'!#REF!,0)),"0")</f>
        <v>0</v>
      </c>
      <c r="H220" s="21" t="str">
        <f>IFERROR(INDEX('Ring 3 27 - 41'!#REF!,MATCH(A220,'Ring 3 27 - 41'!#REF!,0)),"0")</f>
        <v>0</v>
      </c>
      <c r="I220" s="21" t="str">
        <f>IFERROR(INDEX('Ring 3 27 - 41'!#REF!,MATCH(A220,'Ring 3 27 - 41'!#REF!,0)),"0")</f>
        <v>0</v>
      </c>
      <c r="J220" s="21" t="str">
        <f>IFERROR(INDEX('Ring 3 27 - 41'!#REF!,MATCH(A220,'Ring 3 27 - 41'!#REF!,0)),"0")</f>
        <v>0</v>
      </c>
      <c r="K220" s="18">
        <f t="shared" si="17"/>
        <v>0</v>
      </c>
      <c r="L220" s="1" cm="1">
        <f t="array" ref="L220">SUMPRODUCT((K220&lt;=$K$4:$K$307)/COUNTIF($K$4:$K$307,$K$4:$K$307))</f>
        <v>0.99999999999999634</v>
      </c>
      <c r="M220">
        <f t="shared" si="18"/>
        <v>0</v>
      </c>
      <c r="N220">
        <f t="shared" si="15"/>
        <v>0.99999999999999634</v>
      </c>
      <c r="O220">
        <f t="shared" si="19"/>
        <v>0</v>
      </c>
      <c r="P220">
        <f t="shared" si="16"/>
        <v>0.99999999999999634</v>
      </c>
    </row>
    <row r="221" spans="1:16" ht="17.399999999999999" x14ac:dyDescent="0.3">
      <c r="A221" s="20" t="str">
        <f t="array" ref="A221">LOOKUP(2,1/(COUNTIF($A$1:A220,'Members Data'!$A$3:$A$371)=0),'Members Data'!$A$3:$A$371)</f>
        <v>S13</v>
      </c>
      <c r="B221" s="21" t="str">
        <f>INDEX('Members Data'!$B$3:$B$371,MATCH(A221,'Members Data'!$A$3:$A$371,0))</f>
        <v>Charlotte Porter</v>
      </c>
      <c r="C221" s="21">
        <f>INDEX('Members Data'!$C$3:$C$372,MATCH(A221,'Members Data'!$A$3:$A$371,0))</f>
        <v>13</v>
      </c>
      <c r="D221" s="21" t="str">
        <f>INDEX('Members Data'!$D$3:$D$371,MATCH(A221,'Members Data'!$A$3:$A$371,0))</f>
        <v>Lady</v>
      </c>
      <c r="E221" s="21" t="str">
        <f>IFERROR(INDEX('Ring 2 11,12, 21 - 26'!#REF!,MATCH(A221,'Ring 2 11,12, 21 - 26'!#REF!,0)),"0")</f>
        <v>0</v>
      </c>
      <c r="F221" s="21" t="str">
        <f>IFERROR(INDEX('Ring 2 11,12, 21 - 26'!#REF!,MATCH(A221,'Ring 2 11,12, 21 - 26'!#REF!,0)),"0")</f>
        <v>0</v>
      </c>
      <c r="G221" s="21" t="str">
        <f>IFERROR(INDEX('Ring 2 11,12, 21 - 26'!#REF!,MATCH(A221,'Ring 2 11,12, 21 - 26'!#REF!,0)),"0")</f>
        <v>0</v>
      </c>
      <c r="H221" s="21" t="str">
        <f>IFERROR(INDEX('Ring 3 27 - 41'!#REF!,MATCH(A221,'Ring 3 27 - 41'!#REF!,0)),"0")</f>
        <v>0</v>
      </c>
      <c r="I221" s="21" t="str">
        <f>IFERROR(INDEX('Ring 3 27 - 41'!#REF!,MATCH(A221,'Ring 3 27 - 41'!#REF!,0)),"0")</f>
        <v>0</v>
      </c>
      <c r="J221" s="21" t="str">
        <f>IFERROR(INDEX('Ring 3 27 - 41'!#REF!,MATCH(A221,'Ring 3 27 - 41'!#REF!,0)),"0")</f>
        <v>0</v>
      </c>
      <c r="K221" s="18">
        <f t="shared" si="17"/>
        <v>0</v>
      </c>
      <c r="L221" s="1" cm="1">
        <f t="array" ref="L221">SUMPRODUCT((K221&lt;=$K$4:$K$307)/COUNTIF($K$4:$K$307,$K$4:$K$307))</f>
        <v>0.99999999999999634</v>
      </c>
      <c r="M221">
        <f t="shared" si="18"/>
        <v>0</v>
      </c>
      <c r="N221">
        <f t="shared" si="15"/>
        <v>0.99999999999999634</v>
      </c>
      <c r="O221">
        <f t="shared" si="19"/>
        <v>0</v>
      </c>
      <c r="P221">
        <f t="shared" si="16"/>
        <v>0.99999999999999634</v>
      </c>
    </row>
    <row r="222" spans="1:16" ht="17.399999999999999" x14ac:dyDescent="0.3">
      <c r="A222" s="20" t="str">
        <f t="array" ref="A222">LOOKUP(2,1/(COUNTIF($A$1:A221,'Members Data'!$A$3:$A$371)=0),'Members Data'!$A$3:$A$371)</f>
        <v>S13.1</v>
      </c>
      <c r="B222" s="21" t="str">
        <f>INDEX('Members Data'!$B$3:$B$371,MATCH(A222,'Members Data'!$A$3:$A$371,0))</f>
        <v>Charlotte Porter</v>
      </c>
      <c r="C222" s="21">
        <f>INDEX('Members Data'!$C$3:$C$372,MATCH(A222,'Members Data'!$A$3:$A$371,0))</f>
        <v>12</v>
      </c>
      <c r="D222" s="21" t="str">
        <f>INDEX('Members Data'!$D$3:$D$371,MATCH(A222,'Members Data'!$A$3:$A$371,0))</f>
        <v>Theo</v>
      </c>
      <c r="E222" s="21" t="str">
        <f>IFERROR(INDEX('Ring 2 11,12, 21 - 26'!#REF!,MATCH(A222,'Ring 2 11,12, 21 - 26'!#REF!,0)),"0")</f>
        <v>0</v>
      </c>
      <c r="F222" s="21" t="str">
        <f>IFERROR(INDEX('Ring 2 11,12, 21 - 26'!#REF!,MATCH(A222,'Ring 2 11,12, 21 - 26'!#REF!,0)),"0")</f>
        <v>0</v>
      </c>
      <c r="G222" s="21" t="str">
        <f>IFERROR(INDEX('Ring 2 11,12, 21 - 26'!#REF!,MATCH(A222,'Ring 2 11,12, 21 - 26'!#REF!,0)),"0")</f>
        <v>0</v>
      </c>
      <c r="H222" s="21" t="str">
        <f>IFERROR(INDEX('Ring 3 27 - 41'!#REF!,MATCH(A222,'Ring 3 27 - 41'!#REF!,0)),"0")</f>
        <v>0</v>
      </c>
      <c r="I222" s="21" t="str">
        <f>IFERROR(INDEX('Ring 3 27 - 41'!#REF!,MATCH(A222,'Ring 3 27 - 41'!#REF!,0)),"0")</f>
        <v>0</v>
      </c>
      <c r="J222" s="21" t="str">
        <f>IFERROR(INDEX('Ring 3 27 - 41'!#REF!,MATCH(A222,'Ring 3 27 - 41'!#REF!,0)),"0")</f>
        <v>0</v>
      </c>
      <c r="K222" s="18">
        <f t="shared" si="17"/>
        <v>0</v>
      </c>
      <c r="L222" s="1" cm="1">
        <f t="array" ref="L222">SUMPRODUCT((K222&lt;=$K$4:$K$307)/COUNTIF($K$4:$K$307,$K$4:$K$307))</f>
        <v>0.99999999999999634</v>
      </c>
      <c r="M222">
        <f t="shared" si="18"/>
        <v>0</v>
      </c>
      <c r="N222">
        <f t="shared" si="15"/>
        <v>0.99999999999999634</v>
      </c>
      <c r="O222">
        <f t="shared" si="19"/>
        <v>0</v>
      </c>
      <c r="P222">
        <f t="shared" si="16"/>
        <v>0.99999999999999634</v>
      </c>
    </row>
    <row r="223" spans="1:16" ht="17.399999999999999" x14ac:dyDescent="0.3">
      <c r="A223" s="20" t="str">
        <f t="array" ref="A223">LOOKUP(2,1/(COUNTIF($A$1:A222,'Members Data'!$A$3:$A$371)=0),'Members Data'!$A$3:$A$371)</f>
        <v>S20</v>
      </c>
      <c r="B223" s="21" t="str">
        <f>INDEX('Members Data'!$B$3:$B$371,MATCH(A223,'Members Data'!$A$3:$A$371,0))</f>
        <v>Danielle Wiseman</v>
      </c>
      <c r="C223" s="21">
        <f>INDEX('Members Data'!$C$3:$C$372,MATCH(A223,'Members Data'!$A$3:$A$371,0))</f>
        <v>11</v>
      </c>
      <c r="D223" s="21" t="str">
        <f>INDEX('Members Data'!$D$3:$D$371,MATCH(A223,'Members Data'!$A$3:$A$371,0))</f>
        <v>Llwyn Rhyn Natasha</v>
      </c>
      <c r="E223" s="21" t="str">
        <f>IFERROR(INDEX('Ring 2 11,12, 21 - 26'!#REF!,MATCH(A223,'Ring 2 11,12, 21 - 26'!#REF!,0)),"0")</f>
        <v>0</v>
      </c>
      <c r="F223" s="21" t="str">
        <f>IFERROR(INDEX('Ring 2 11,12, 21 - 26'!#REF!,MATCH(A223,'Ring 2 11,12, 21 - 26'!#REF!,0)),"0")</f>
        <v>0</v>
      </c>
      <c r="G223" s="21" t="str">
        <f>IFERROR(INDEX('Ring 2 11,12, 21 - 26'!#REF!,MATCH(A223,'Ring 2 11,12, 21 - 26'!#REF!,0)),"0")</f>
        <v>0</v>
      </c>
      <c r="H223" s="21" t="str">
        <f>IFERROR(INDEX('Ring 3 27 - 41'!#REF!,MATCH(A223,'Ring 3 27 - 41'!#REF!,0)),"0")</f>
        <v>0</v>
      </c>
      <c r="I223" s="21" t="str">
        <f>IFERROR(INDEX('Ring 3 27 - 41'!#REF!,MATCH(A223,'Ring 3 27 - 41'!#REF!,0)),"0")</f>
        <v>0</v>
      </c>
      <c r="J223" s="21" t="str">
        <f>IFERROR(INDEX('Ring 3 27 - 41'!#REF!,MATCH(A223,'Ring 3 27 - 41'!#REF!,0)),"0")</f>
        <v>0</v>
      </c>
      <c r="K223" s="18">
        <f t="shared" si="17"/>
        <v>0</v>
      </c>
      <c r="L223" s="1" cm="1">
        <f t="array" ref="L223">SUMPRODUCT((K223&lt;=$K$4:$K$307)/COUNTIF($K$4:$K$307,$K$4:$K$307))</f>
        <v>0.99999999999999634</v>
      </c>
      <c r="M223">
        <f t="shared" si="18"/>
        <v>0</v>
      </c>
      <c r="N223">
        <f t="shared" si="15"/>
        <v>0.99999999999999634</v>
      </c>
      <c r="O223">
        <f t="shared" si="19"/>
        <v>0</v>
      </c>
      <c r="P223">
        <f t="shared" si="16"/>
        <v>0.99999999999999634</v>
      </c>
    </row>
    <row r="224" spans="1:16" ht="17.399999999999999" x14ac:dyDescent="0.3">
      <c r="A224" s="20" t="str">
        <f t="array" ref="A224">LOOKUP(2,1/(COUNTIF($A$1:A223,'Members Data'!$A$3:$A$371)=0),'Members Data'!$A$3:$A$371)</f>
        <v>I19</v>
      </c>
      <c r="B224" s="21" t="str">
        <f>INDEX('Members Data'!$B$3:$B$371,MATCH(A224,'Members Data'!$A$3:$A$371,0))</f>
        <v>Lily Moore</v>
      </c>
      <c r="C224" s="21">
        <f>INDEX('Members Data'!$C$3:$C$372,MATCH(A224,'Members Data'!$A$3:$A$371,0))</f>
        <v>11</v>
      </c>
      <c r="D224" s="21" t="str">
        <f>INDEX('Members Data'!$D$3:$D$371,MATCH(A224,'Members Data'!$A$3:$A$371,0))</f>
        <v>Paddy</v>
      </c>
      <c r="E224" s="21" t="str">
        <f>IFERROR(INDEX('Ring 2 11,12, 21 - 26'!#REF!,MATCH(A224,'Ring 2 11,12, 21 - 26'!#REF!,0)),"0")</f>
        <v>0</v>
      </c>
      <c r="F224" s="21" t="str">
        <f>IFERROR(INDEX('Ring 2 11,12, 21 - 26'!#REF!,MATCH(A224,'Ring 2 11,12, 21 - 26'!#REF!,0)),"0")</f>
        <v>0</v>
      </c>
      <c r="G224" s="21" t="str">
        <f>IFERROR(INDEX('Ring 2 11,12, 21 - 26'!#REF!,MATCH(A224,'Ring 2 11,12, 21 - 26'!#REF!,0)),"0")</f>
        <v>0</v>
      </c>
      <c r="H224" s="21" t="str">
        <f>IFERROR(INDEX('Ring 3 27 - 41'!#REF!,MATCH(A224,'Ring 3 27 - 41'!#REF!,0)),"0")</f>
        <v>0</v>
      </c>
      <c r="I224" s="21" t="str">
        <f>IFERROR(INDEX('Ring 3 27 - 41'!#REF!,MATCH(A224,'Ring 3 27 - 41'!#REF!,0)),"0")</f>
        <v>0</v>
      </c>
      <c r="J224" s="21" t="str">
        <f>IFERROR(INDEX('Ring 3 27 - 41'!#REF!,MATCH(A224,'Ring 3 27 - 41'!#REF!,0)),"0")</f>
        <v>0</v>
      </c>
      <c r="K224" s="18">
        <f t="shared" si="17"/>
        <v>0</v>
      </c>
      <c r="L224" s="1" cm="1">
        <f t="array" ref="L224">SUMPRODUCT((K224&lt;=$K$4:$K$307)/COUNTIF($K$4:$K$307,$K$4:$K$307))</f>
        <v>0.99999999999999634</v>
      </c>
      <c r="M224">
        <f t="shared" si="18"/>
        <v>0</v>
      </c>
      <c r="N224">
        <f t="shared" si="15"/>
        <v>0.99999999999999634</v>
      </c>
      <c r="O224">
        <f t="shared" si="19"/>
        <v>0</v>
      </c>
      <c r="P224">
        <f t="shared" si="16"/>
        <v>0.99999999999999634</v>
      </c>
    </row>
    <row r="225" spans="1:16" ht="17.399999999999999" x14ac:dyDescent="0.3">
      <c r="A225" s="20" t="str">
        <f t="array" ref="A225">LOOKUP(2,1/(COUNTIF($A$1:A224,'Members Data'!$A$3:$A$371)=0),'Members Data'!$A$3:$A$371)</f>
        <v>I18</v>
      </c>
      <c r="B225" s="21" t="str">
        <f>INDEX('Members Data'!$B$3:$B$371,MATCH(A225,'Members Data'!$A$3:$A$371,0))</f>
        <v>Lily Moore</v>
      </c>
      <c r="C225" s="21">
        <f>INDEX('Members Data'!$C$3:$C$372,MATCH(A225,'Members Data'!$A$3:$A$371,0))</f>
        <v>10</v>
      </c>
      <c r="D225" s="21" t="str">
        <f>INDEX('Members Data'!$D$3:$D$371,MATCH(A225,'Members Data'!$A$3:$A$371,0))</f>
        <v>Apollo</v>
      </c>
      <c r="E225" s="21" t="str">
        <f>IFERROR(INDEX('Ring 2 11,12, 21 - 26'!#REF!,MATCH(A225,'Ring 2 11,12, 21 - 26'!#REF!,0)),"0")</f>
        <v>0</v>
      </c>
      <c r="F225" s="21" t="str">
        <f>IFERROR(INDEX('Ring 2 11,12, 21 - 26'!#REF!,MATCH(A225,'Ring 2 11,12, 21 - 26'!#REF!,0)),"0")</f>
        <v>0</v>
      </c>
      <c r="G225" s="21" t="str">
        <f>IFERROR(INDEX('Ring 2 11,12, 21 - 26'!#REF!,MATCH(A225,'Ring 2 11,12, 21 - 26'!#REF!,0)),"0")</f>
        <v>0</v>
      </c>
      <c r="H225" s="21" t="str">
        <f>IFERROR(INDEX('Ring 3 27 - 41'!#REF!,MATCH(A225,'Ring 3 27 - 41'!#REF!,0)),"0")</f>
        <v>0</v>
      </c>
      <c r="I225" s="21" t="str">
        <f>IFERROR(INDEX('Ring 3 27 - 41'!#REF!,MATCH(A225,'Ring 3 27 - 41'!#REF!,0)),"0")</f>
        <v>0</v>
      </c>
      <c r="J225" s="21" t="str">
        <f>IFERROR(INDEX('Ring 3 27 - 41'!#REF!,MATCH(A225,'Ring 3 27 - 41'!#REF!,0)),"0")</f>
        <v>0</v>
      </c>
      <c r="K225" s="18">
        <f t="shared" si="17"/>
        <v>0</v>
      </c>
      <c r="L225" s="1" cm="1">
        <f t="array" ref="L225">SUMPRODUCT((K225&lt;=$K$4:$K$307)/COUNTIF($K$4:$K$307,$K$4:$K$307))</f>
        <v>0.99999999999999634</v>
      </c>
      <c r="M225">
        <f t="shared" si="18"/>
        <v>0</v>
      </c>
      <c r="N225">
        <f t="shared" si="15"/>
        <v>0.99999999999999634</v>
      </c>
      <c r="O225">
        <f t="shared" si="19"/>
        <v>0</v>
      </c>
      <c r="P225">
        <f t="shared" si="16"/>
        <v>0.99999999999999634</v>
      </c>
    </row>
    <row r="226" spans="1:16" ht="17.399999999999999" x14ac:dyDescent="0.3">
      <c r="A226" s="20" t="str">
        <f t="array" ref="A226">LOOKUP(2,1/(COUNTIF($A$1:A225,'Members Data'!$A$3:$A$371)=0),'Members Data'!$A$3:$A$371)</f>
        <v>I17</v>
      </c>
      <c r="B226" s="21" t="str">
        <f>INDEX('Members Data'!$B$3:$B$371,MATCH(A226,'Members Data'!$A$3:$A$371,0))</f>
        <v>Annie Hopper</v>
      </c>
      <c r="C226" s="21">
        <f>INDEX('Members Data'!$C$3:$C$372,MATCH(A226,'Members Data'!$A$3:$A$371,0))</f>
        <v>9</v>
      </c>
      <c r="D226" s="21" t="str">
        <f>INDEX('Members Data'!$D$3:$D$371,MATCH(A226,'Members Data'!$A$3:$A$371,0))</f>
        <v>Renvarg Ruby Lou</v>
      </c>
      <c r="E226" s="21" t="str">
        <f>IFERROR(INDEX('Ring 2 11,12, 21 - 26'!#REF!,MATCH(A226,'Ring 2 11,12, 21 - 26'!#REF!,0)),"0")</f>
        <v>0</v>
      </c>
      <c r="F226" s="21" t="str">
        <f>IFERROR(INDEX('Ring 2 11,12, 21 - 26'!#REF!,MATCH(A226,'Ring 2 11,12, 21 - 26'!#REF!,0)),"0")</f>
        <v>0</v>
      </c>
      <c r="G226" s="21" t="str">
        <f>IFERROR(INDEX('Ring 2 11,12, 21 - 26'!#REF!,MATCH(A226,'Ring 2 11,12, 21 - 26'!#REF!,0)),"0")</f>
        <v>0</v>
      </c>
      <c r="H226" s="21" t="str">
        <f>IFERROR(INDEX('Ring 3 27 - 41'!#REF!,MATCH(A226,'Ring 3 27 - 41'!#REF!,0)),"0")</f>
        <v>0</v>
      </c>
      <c r="I226" s="21" t="str">
        <f>IFERROR(INDEX('Ring 3 27 - 41'!#REF!,MATCH(A226,'Ring 3 27 - 41'!#REF!,0)),"0")</f>
        <v>0</v>
      </c>
      <c r="J226" s="21" t="str">
        <f>IFERROR(INDEX('Ring 3 27 - 41'!#REF!,MATCH(A226,'Ring 3 27 - 41'!#REF!,0)),"0")</f>
        <v>0</v>
      </c>
      <c r="K226" s="18">
        <f t="shared" si="17"/>
        <v>0</v>
      </c>
      <c r="L226" s="1" cm="1">
        <f t="array" ref="L226">SUMPRODUCT((K226&lt;=$K$4:$K$307)/COUNTIF($K$4:$K$307,$K$4:$K$307))</f>
        <v>0.99999999999999634</v>
      </c>
      <c r="M226">
        <f t="shared" si="18"/>
        <v>0</v>
      </c>
      <c r="N226">
        <f t="shared" si="15"/>
        <v>0.99999999999999634</v>
      </c>
      <c r="O226">
        <f t="shared" si="19"/>
        <v>0</v>
      </c>
      <c r="P226">
        <f t="shared" si="16"/>
        <v>0.99999999999999634</v>
      </c>
    </row>
    <row r="227" spans="1:16" ht="17.399999999999999" x14ac:dyDescent="0.3">
      <c r="A227" s="20" t="str">
        <f t="array" ref="A227">LOOKUP(2,1/(COUNTIF($A$1:A226,'Members Data'!$A$3:$A$371)=0),'Members Data'!$A$3:$A$371)</f>
        <v>S16</v>
      </c>
      <c r="B227" s="21" t="str">
        <f>INDEX('Members Data'!$B$3:$B$371,MATCH(A227,'Members Data'!$A$3:$A$371,0))</f>
        <v>Carly Yates</v>
      </c>
      <c r="C227" s="21">
        <f>INDEX('Members Data'!$C$3:$C$372,MATCH(A227,'Members Data'!$A$3:$A$371,0))</f>
        <v>9</v>
      </c>
      <c r="D227" s="21" t="str">
        <f>INDEX('Members Data'!$D$3:$D$371,MATCH(A227,'Members Data'!$A$3:$A$371,0))</f>
        <v>Sprattsdown Blackthorn</v>
      </c>
      <c r="E227" s="21" t="str">
        <f>IFERROR(INDEX('Ring 2 11,12, 21 - 26'!#REF!,MATCH(A227,'Ring 2 11,12, 21 - 26'!#REF!,0)),"0")</f>
        <v>0</v>
      </c>
      <c r="F227" s="21" t="str">
        <f>IFERROR(INDEX('Ring 2 11,12, 21 - 26'!#REF!,MATCH(A227,'Ring 2 11,12, 21 - 26'!#REF!,0)),"0")</f>
        <v>0</v>
      </c>
      <c r="G227" s="21" t="str">
        <f>IFERROR(INDEX('Ring 2 11,12, 21 - 26'!#REF!,MATCH(A227,'Ring 2 11,12, 21 - 26'!#REF!,0)),"0")</f>
        <v>0</v>
      </c>
      <c r="H227" s="21" t="str">
        <f>IFERROR(INDEX('Ring 3 27 - 41'!#REF!,MATCH(A227,'Ring 3 27 - 41'!#REF!,0)),"0")</f>
        <v>0</v>
      </c>
      <c r="I227" s="21" t="str">
        <f>IFERROR(INDEX('Ring 3 27 - 41'!#REF!,MATCH(A227,'Ring 3 27 - 41'!#REF!,0)),"0")</f>
        <v>0</v>
      </c>
      <c r="J227" s="21" t="str">
        <f>IFERROR(INDEX('Ring 3 27 - 41'!#REF!,MATCH(A227,'Ring 3 27 - 41'!#REF!,0)),"0")</f>
        <v>0</v>
      </c>
      <c r="K227" s="18">
        <f t="shared" si="17"/>
        <v>0</v>
      </c>
      <c r="L227" s="1" cm="1">
        <f t="array" ref="L227">SUMPRODUCT((K227&lt;=$K$4:$K$307)/COUNTIF($K$4:$K$307,$K$4:$K$307))</f>
        <v>0.99999999999999634</v>
      </c>
      <c r="M227">
        <f t="shared" si="18"/>
        <v>0</v>
      </c>
      <c r="N227">
        <f t="shared" si="15"/>
        <v>0.99999999999999634</v>
      </c>
      <c r="O227">
        <f t="shared" si="19"/>
        <v>0</v>
      </c>
      <c r="P227">
        <f t="shared" si="16"/>
        <v>0.99999999999999634</v>
      </c>
    </row>
    <row r="228" spans="1:16" ht="17.399999999999999" x14ac:dyDescent="0.3">
      <c r="A228" s="20" t="str">
        <f t="array" ref="A228">LOOKUP(2,1/(COUNTIF($A$1:A227,'Members Data'!$A$3:$A$371)=0),'Members Data'!$A$3:$A$371)</f>
        <v>S15</v>
      </c>
      <c r="B228" s="21" t="str">
        <f>INDEX('Members Data'!$B$3:$B$371,MATCH(A228,'Members Data'!$A$3:$A$371,0))</f>
        <v>Carly Yates</v>
      </c>
      <c r="C228" s="21">
        <f>INDEX('Members Data'!$C$3:$C$372,MATCH(A228,'Members Data'!$A$3:$A$371,0))</f>
        <v>8</v>
      </c>
      <c r="D228" s="21" t="str">
        <f>INDEX('Members Data'!$D$3:$D$371,MATCH(A228,'Members Data'!$A$3:$A$371,0))</f>
        <v>Wellbrow Minsteral</v>
      </c>
      <c r="E228" s="21" t="str">
        <f>IFERROR(INDEX('Ring 2 11,12, 21 - 26'!#REF!,MATCH(A228,'Ring 2 11,12, 21 - 26'!#REF!,0)),"0")</f>
        <v>0</v>
      </c>
      <c r="F228" s="21" t="str">
        <f>IFERROR(INDEX('Ring 2 11,12, 21 - 26'!#REF!,MATCH(A228,'Ring 2 11,12, 21 - 26'!#REF!,0)),"0")</f>
        <v>0</v>
      </c>
      <c r="G228" s="21" t="str">
        <f>IFERROR(INDEX('Ring 2 11,12, 21 - 26'!#REF!,MATCH(A228,'Ring 2 11,12, 21 - 26'!#REF!,0)),"0")</f>
        <v>0</v>
      </c>
      <c r="H228" s="21" t="str">
        <f>IFERROR(INDEX('Ring 3 27 - 41'!#REF!,MATCH(A228,'Ring 3 27 - 41'!#REF!,0)),"0")</f>
        <v>0</v>
      </c>
      <c r="I228" s="21" t="str">
        <f>IFERROR(INDEX('Ring 3 27 - 41'!#REF!,MATCH(A228,'Ring 3 27 - 41'!#REF!,0)),"0")</f>
        <v>0</v>
      </c>
      <c r="J228" s="21" t="str">
        <f>IFERROR(INDEX('Ring 3 27 - 41'!#REF!,MATCH(A228,'Ring 3 27 - 41'!#REF!,0)),"0")</f>
        <v>0</v>
      </c>
      <c r="K228" s="18">
        <f t="shared" si="17"/>
        <v>0</v>
      </c>
      <c r="L228" s="1" cm="1">
        <f t="array" ref="L228">SUMPRODUCT((K228&lt;=$K$4:$K$307)/COUNTIF($K$4:$K$307,$K$4:$K$307))</f>
        <v>0.99999999999999634</v>
      </c>
      <c r="M228">
        <f t="shared" si="18"/>
        <v>0</v>
      </c>
      <c r="N228">
        <f t="shared" si="15"/>
        <v>0.99999999999999634</v>
      </c>
      <c r="O228">
        <f t="shared" si="19"/>
        <v>0</v>
      </c>
      <c r="P228">
        <f t="shared" si="16"/>
        <v>0.99999999999999634</v>
      </c>
    </row>
    <row r="229" spans="1:16" ht="17.399999999999999" x14ac:dyDescent="0.3">
      <c r="A229" s="20" t="str">
        <f t="array" ref="A229">LOOKUP(2,1/(COUNTIF($A$1:A228,'Members Data'!$A$3:$A$371)=0),'Members Data'!$A$3:$A$371)</f>
        <v>J168</v>
      </c>
      <c r="B229" s="21" t="str">
        <f>INDEX('Members Data'!$B$3:$B$371,MATCH(A229,'Members Data'!$A$3:$A$371,0))</f>
        <v>Jessielea Winston</v>
      </c>
      <c r="C229" s="21">
        <f>INDEX('Members Data'!$C$3:$C$372,MATCH(A229,'Members Data'!$A$3:$A$371,0))</f>
        <v>8</v>
      </c>
      <c r="D229" s="21" t="str">
        <f>INDEX('Members Data'!$D$3:$D$371,MATCH(A229,'Members Data'!$A$3:$A$371,0))</f>
        <v>Julimar Caviler</v>
      </c>
      <c r="E229" s="21" t="str">
        <f>IFERROR(INDEX('Ring 2 11,12, 21 - 26'!#REF!,MATCH(A229,'Ring 2 11,12, 21 - 26'!#REF!,0)),"0")</f>
        <v>0</v>
      </c>
      <c r="F229" s="21" t="str">
        <f>IFERROR(INDEX('Ring 2 11,12, 21 - 26'!#REF!,MATCH(A229,'Ring 2 11,12, 21 - 26'!#REF!,0)),"0")</f>
        <v>0</v>
      </c>
      <c r="G229" s="21" t="str">
        <f>IFERROR(INDEX('Ring 2 11,12, 21 - 26'!#REF!,MATCH(A229,'Ring 2 11,12, 21 - 26'!#REF!,0)),"0")</f>
        <v>0</v>
      </c>
      <c r="H229" s="21" t="str">
        <f>IFERROR(INDEX('Ring 3 27 - 41'!#REF!,MATCH(A229,'Ring 3 27 - 41'!#REF!,0)),"0")</f>
        <v>0</v>
      </c>
      <c r="I229" s="21" t="str">
        <f>IFERROR(INDEX('Ring 3 27 - 41'!#REF!,MATCH(A229,'Ring 3 27 - 41'!#REF!,0)),"0")</f>
        <v>0</v>
      </c>
      <c r="J229" s="21" t="str">
        <f>IFERROR(INDEX('Ring 3 27 - 41'!#REF!,MATCH(A229,'Ring 3 27 - 41'!#REF!,0)),"0")</f>
        <v>0</v>
      </c>
      <c r="K229" s="18">
        <f t="shared" si="17"/>
        <v>0</v>
      </c>
      <c r="L229" s="1" cm="1">
        <f t="array" ref="L229">SUMPRODUCT((K229&lt;=$K$4:$K$307)/COUNTIF($K$4:$K$307,$K$4:$K$307))</f>
        <v>0.99999999999999634</v>
      </c>
      <c r="M229">
        <f t="shared" si="18"/>
        <v>0</v>
      </c>
      <c r="N229">
        <f t="shared" si="15"/>
        <v>0.99999999999999634</v>
      </c>
      <c r="O229">
        <f t="shared" si="19"/>
        <v>0</v>
      </c>
      <c r="P229">
        <f t="shared" si="16"/>
        <v>0.99999999999999634</v>
      </c>
    </row>
    <row r="230" spans="1:16" ht="17.399999999999999" x14ac:dyDescent="0.3">
      <c r="A230" s="20" t="str">
        <f t="array" ref="A230">LOOKUP(2,1/(COUNTIF($A$1:A229,'Members Data'!$A$3:$A$371)=0),'Members Data'!$A$3:$A$371)</f>
        <v>J230</v>
      </c>
      <c r="B230" s="21" t="str">
        <f>INDEX('Members Data'!$B$3:$B$371,MATCH(A230,'Members Data'!$A$3:$A$371,0))</f>
        <v>Jessielea Winston</v>
      </c>
      <c r="C230" s="21">
        <f>INDEX('Members Data'!$C$3:$C$372,MATCH(A230,'Members Data'!$A$3:$A$371,0))</f>
        <v>8</v>
      </c>
      <c r="D230" s="21" t="str">
        <f>INDEX('Members Data'!$D$3:$D$371,MATCH(A230,'Members Data'!$A$3:$A$371,0))</f>
        <v>Ghost</v>
      </c>
      <c r="E230" s="21" t="str">
        <f>IFERROR(INDEX('Ring 2 11,12, 21 - 26'!#REF!,MATCH(A230,'Ring 2 11,12, 21 - 26'!#REF!,0)),"0")</f>
        <v>0</v>
      </c>
      <c r="F230" s="21" t="str">
        <f>IFERROR(INDEX('Ring 2 11,12, 21 - 26'!#REF!,MATCH(A230,'Ring 2 11,12, 21 - 26'!#REF!,0)),"0")</f>
        <v>0</v>
      </c>
      <c r="G230" s="21" t="str">
        <f>IFERROR(INDEX('Ring 2 11,12, 21 - 26'!#REF!,MATCH(A230,'Ring 2 11,12, 21 - 26'!#REF!,0)),"0")</f>
        <v>0</v>
      </c>
      <c r="H230" s="21" t="str">
        <f>IFERROR(INDEX('Ring 3 27 - 41'!#REF!,MATCH(A230,'Ring 3 27 - 41'!#REF!,0)),"0")</f>
        <v>0</v>
      </c>
      <c r="I230" s="21" t="str">
        <f>IFERROR(INDEX('Ring 3 27 - 41'!#REF!,MATCH(A230,'Ring 3 27 - 41'!#REF!,0)),"0")</f>
        <v>0</v>
      </c>
      <c r="J230" s="21" t="str">
        <f>IFERROR(INDEX('Ring 3 27 - 41'!#REF!,MATCH(A230,'Ring 3 27 - 41'!#REF!,0)),"0")</f>
        <v>0</v>
      </c>
      <c r="K230" s="18">
        <f t="shared" si="17"/>
        <v>0</v>
      </c>
      <c r="L230" s="1" cm="1">
        <f t="array" ref="L230">SUMPRODUCT((K230&lt;=$K$4:$K$307)/COUNTIF($K$4:$K$307,$K$4:$K$307))</f>
        <v>0.99999999999999634</v>
      </c>
      <c r="M230">
        <f t="shared" si="18"/>
        <v>0</v>
      </c>
      <c r="N230">
        <f t="shared" si="15"/>
        <v>0.99999999999999634</v>
      </c>
      <c r="O230">
        <f t="shared" si="19"/>
        <v>0</v>
      </c>
      <c r="P230">
        <f t="shared" si="16"/>
        <v>0.99999999999999634</v>
      </c>
    </row>
    <row r="231" spans="1:16" ht="17.399999999999999" x14ac:dyDescent="0.3">
      <c r="A231" s="20" t="str">
        <f t="array" ref="A231">LOOKUP(2,1/(COUNTIF($A$1:A230,'Members Data'!$A$3:$A$371)=0),'Members Data'!$A$3:$A$371)</f>
        <v>J14</v>
      </c>
      <c r="B231" s="21" t="str">
        <f>INDEX('Members Data'!$B$3:$B$371,MATCH(A231,'Members Data'!$A$3:$A$371,0))</f>
        <v>Jessielea Winston</v>
      </c>
      <c r="C231" s="21">
        <f>INDEX('Members Data'!$C$3:$C$372,MATCH(A231,'Members Data'!$A$3:$A$371,0))</f>
        <v>7</v>
      </c>
      <c r="D231" s="21" t="str">
        <f>INDEX('Members Data'!$D$3:$D$371,MATCH(A231,'Members Data'!$A$3:$A$371,0))</f>
        <v>Trojan War</v>
      </c>
      <c r="E231" s="21" t="str">
        <f>IFERROR(INDEX('Ring 2 11,12, 21 - 26'!#REF!,MATCH(A231,'Ring 2 11,12, 21 - 26'!#REF!,0)),"0")</f>
        <v>0</v>
      </c>
      <c r="F231" s="21" t="str">
        <f>IFERROR(INDEX('Ring 2 11,12, 21 - 26'!#REF!,MATCH(A231,'Ring 2 11,12, 21 - 26'!#REF!,0)),"0")</f>
        <v>0</v>
      </c>
      <c r="G231" s="21" t="str">
        <f>IFERROR(INDEX('Ring 2 11,12, 21 - 26'!#REF!,MATCH(A231,'Ring 2 11,12, 21 - 26'!#REF!,0)),"0")</f>
        <v>0</v>
      </c>
      <c r="H231" s="21" t="str">
        <f>IFERROR(INDEX('Ring 3 27 - 41'!#REF!,MATCH(A231,'Ring 3 27 - 41'!#REF!,0)),"0")</f>
        <v>0</v>
      </c>
      <c r="I231" s="21" t="str">
        <f>IFERROR(INDEX('Ring 3 27 - 41'!#REF!,MATCH(A231,'Ring 3 27 - 41'!#REF!,0)),"0")</f>
        <v>0</v>
      </c>
      <c r="J231" s="21" t="str">
        <f>IFERROR(INDEX('Ring 3 27 - 41'!#REF!,MATCH(A231,'Ring 3 27 - 41'!#REF!,0)),"0")</f>
        <v>0</v>
      </c>
      <c r="K231" s="18">
        <f t="shared" si="17"/>
        <v>0</v>
      </c>
      <c r="L231" s="1" cm="1">
        <f t="array" ref="L231">SUMPRODUCT((K231&lt;=$K$4:$K$307)/COUNTIF($K$4:$K$307,$K$4:$K$307))</f>
        <v>0.99999999999999634</v>
      </c>
      <c r="M231">
        <f t="shared" si="18"/>
        <v>0</v>
      </c>
      <c r="N231">
        <f t="shared" si="15"/>
        <v>0.99999999999999634</v>
      </c>
      <c r="O231">
        <f t="shared" si="19"/>
        <v>0</v>
      </c>
      <c r="P231">
        <f t="shared" si="16"/>
        <v>0.99999999999999634</v>
      </c>
    </row>
    <row r="232" spans="1:16" ht="17.399999999999999" x14ac:dyDescent="0.3">
      <c r="A232" s="20" t="str">
        <f t="array" ref="A232">LOOKUP(2,1/(COUNTIF($A$1:A231,'Members Data'!$A$3:$A$371)=0),'Members Data'!$A$3:$A$371)</f>
        <v>J12</v>
      </c>
      <c r="B232" s="21" t="str">
        <f>INDEX('Members Data'!$B$3:$B$371,MATCH(A232,'Members Data'!$A$3:$A$371,0))</f>
        <v>Heidi Atkinson</v>
      </c>
      <c r="C232" s="21">
        <f>INDEX('Members Data'!$C$3:$C$372,MATCH(A232,'Members Data'!$A$3:$A$371,0))</f>
        <v>7</v>
      </c>
      <c r="D232" s="21" t="str">
        <f>INDEX('Members Data'!$D$3:$D$371,MATCH(A232,'Members Data'!$A$3:$A$371,0))</f>
        <v>Charlottes Magic Merlin</v>
      </c>
      <c r="E232" s="21" t="str">
        <f>IFERROR(INDEX('Ring 2 11,12, 21 - 26'!#REF!,MATCH(A232,'Ring 2 11,12, 21 - 26'!#REF!,0)),"0")</f>
        <v>0</v>
      </c>
      <c r="F232" s="21" t="str">
        <f>IFERROR(INDEX('Ring 2 11,12, 21 - 26'!#REF!,MATCH(A232,'Ring 2 11,12, 21 - 26'!#REF!,0)),"0")</f>
        <v>0</v>
      </c>
      <c r="G232" s="21" t="str">
        <f>IFERROR(INDEX('Ring 2 11,12, 21 - 26'!#REF!,MATCH(A232,'Ring 2 11,12, 21 - 26'!#REF!,0)),"0")</f>
        <v>0</v>
      </c>
      <c r="H232" s="21" t="str">
        <f>IFERROR(INDEX('Ring 3 27 - 41'!#REF!,MATCH(A232,'Ring 3 27 - 41'!#REF!,0)),"0")</f>
        <v>0</v>
      </c>
      <c r="I232" s="21" t="str">
        <f>IFERROR(INDEX('Ring 3 27 - 41'!#REF!,MATCH(A232,'Ring 3 27 - 41'!#REF!,0)),"0")</f>
        <v>0</v>
      </c>
      <c r="J232" s="21" t="str">
        <f>IFERROR(INDEX('Ring 3 27 - 41'!#REF!,MATCH(A232,'Ring 3 27 - 41'!#REF!,0)),"0")</f>
        <v>0</v>
      </c>
      <c r="K232" s="18">
        <f t="shared" si="17"/>
        <v>0</v>
      </c>
      <c r="L232" s="1" cm="1">
        <f t="array" ref="L232">SUMPRODUCT((K232&lt;=$K$4:$K$307)/COUNTIF($K$4:$K$307,$K$4:$K$307))</f>
        <v>0.99999999999999634</v>
      </c>
      <c r="M232">
        <f t="shared" si="18"/>
        <v>0</v>
      </c>
      <c r="N232">
        <f t="shared" si="15"/>
        <v>0.99999999999999634</v>
      </c>
      <c r="O232">
        <f t="shared" si="19"/>
        <v>0</v>
      </c>
      <c r="P232">
        <f t="shared" si="16"/>
        <v>0.99999999999999634</v>
      </c>
    </row>
    <row r="233" spans="1:16" ht="17.399999999999999" x14ac:dyDescent="0.3">
      <c r="A233" s="20" t="str">
        <f t="array" ref="A233">LOOKUP(2,1/(COUNTIF($A$1:A232,'Members Data'!$A$3:$A$371)=0),'Members Data'!$A$3:$A$371)</f>
        <v>J11</v>
      </c>
      <c r="B233" s="21" t="str">
        <f>INDEX('Members Data'!$B$3:$B$371,MATCH(A233,'Members Data'!$A$3:$A$371,0))</f>
        <v>Heidi Atkinson</v>
      </c>
      <c r="C233" s="21">
        <f>INDEX('Members Data'!$C$3:$C$372,MATCH(A233,'Members Data'!$A$3:$A$371,0))</f>
        <v>6</v>
      </c>
      <c r="D233" s="21" t="str">
        <f>INDEX('Members Data'!$D$3:$D$371,MATCH(A233,'Members Data'!$A$3:$A$371,0))</f>
        <v>Nappa Pericles</v>
      </c>
      <c r="E233" s="21" t="str">
        <f>IFERROR(INDEX('Ring 2 11,12, 21 - 26'!#REF!,MATCH(A233,'Ring 2 11,12, 21 - 26'!#REF!,0)),"0")</f>
        <v>0</v>
      </c>
      <c r="F233" s="21" t="str">
        <f>IFERROR(INDEX('Ring 2 11,12, 21 - 26'!#REF!,MATCH(A233,'Ring 2 11,12, 21 - 26'!#REF!,0)),"0")</f>
        <v>0</v>
      </c>
      <c r="G233" s="21" t="str">
        <f>IFERROR(INDEX('Ring 2 11,12, 21 - 26'!#REF!,MATCH(A233,'Ring 2 11,12, 21 - 26'!#REF!,0)),"0")</f>
        <v>0</v>
      </c>
      <c r="H233" s="21" t="str">
        <f>IFERROR(INDEX('Ring 3 27 - 41'!#REF!,MATCH(A233,'Ring 3 27 - 41'!#REF!,0)),"0")</f>
        <v>0</v>
      </c>
      <c r="I233" s="21" t="str">
        <f>IFERROR(INDEX('Ring 3 27 - 41'!#REF!,MATCH(A233,'Ring 3 27 - 41'!#REF!,0)),"0")</f>
        <v>0</v>
      </c>
      <c r="J233" s="21" t="str">
        <f>IFERROR(INDEX('Ring 3 27 - 41'!#REF!,MATCH(A233,'Ring 3 27 - 41'!#REF!,0)),"0")</f>
        <v>0</v>
      </c>
      <c r="K233" s="18">
        <f t="shared" si="17"/>
        <v>0</v>
      </c>
      <c r="L233" s="1" cm="1">
        <f t="array" ref="L233">SUMPRODUCT((K233&lt;=$K$4:$K$307)/COUNTIF($K$4:$K$307,$K$4:$K$307))</f>
        <v>0.99999999999999634</v>
      </c>
      <c r="M233">
        <f t="shared" si="18"/>
        <v>0</v>
      </c>
      <c r="N233">
        <f t="shared" si="15"/>
        <v>0.99999999999999634</v>
      </c>
      <c r="O233">
        <f t="shared" si="19"/>
        <v>0</v>
      </c>
      <c r="P233">
        <f t="shared" si="16"/>
        <v>0.99999999999999634</v>
      </c>
    </row>
    <row r="234" spans="1:16" ht="17.399999999999999" x14ac:dyDescent="0.3">
      <c r="A234" s="20" t="str">
        <f t="array" ref="A234">LOOKUP(2,1/(COUNTIF($A$1:A233,'Members Data'!$A$3:$A$371)=0),'Members Data'!$A$3:$A$371)</f>
        <v>J10</v>
      </c>
      <c r="B234" s="21" t="str">
        <f>INDEX('Members Data'!$B$3:$B$371,MATCH(A234,'Members Data'!$A$3:$A$371,0))</f>
        <v>Grace Swainson</v>
      </c>
      <c r="C234" s="21">
        <f>INDEX('Members Data'!$C$3:$C$372,MATCH(A234,'Members Data'!$A$3:$A$371,0))</f>
        <v>5</v>
      </c>
      <c r="D234" s="21" t="str">
        <f>INDEX('Members Data'!$D$3:$D$371,MATCH(A234,'Members Data'!$A$3:$A$371,0))</f>
        <v>Desach De Biz</v>
      </c>
      <c r="E234" s="21" t="str">
        <f>IFERROR(INDEX('Ring 2 11,12, 21 - 26'!#REF!,MATCH(A234,'Ring 2 11,12, 21 - 26'!#REF!,0)),"0")</f>
        <v>0</v>
      </c>
      <c r="F234" s="21" t="str">
        <f>IFERROR(INDEX('Ring 2 11,12, 21 - 26'!#REF!,MATCH(A234,'Ring 2 11,12, 21 - 26'!#REF!,0)),"0")</f>
        <v>0</v>
      </c>
      <c r="G234" s="21" t="str">
        <f>IFERROR(INDEX('Ring 2 11,12, 21 - 26'!#REF!,MATCH(A234,'Ring 2 11,12, 21 - 26'!#REF!,0)),"0")</f>
        <v>0</v>
      </c>
      <c r="H234" s="21" t="str">
        <f>IFERROR(INDEX('Ring 3 27 - 41'!#REF!,MATCH(A234,'Ring 3 27 - 41'!#REF!,0)),"0")</f>
        <v>0</v>
      </c>
      <c r="I234" s="21" t="str">
        <f>IFERROR(INDEX('Ring 3 27 - 41'!#REF!,MATCH(A234,'Ring 3 27 - 41'!#REF!,0)),"0")</f>
        <v>0</v>
      </c>
      <c r="J234" s="21" t="str">
        <f>IFERROR(INDEX('Ring 3 27 - 41'!#REF!,MATCH(A234,'Ring 3 27 - 41'!#REF!,0)),"0")</f>
        <v>0</v>
      </c>
      <c r="K234" s="18">
        <f t="shared" si="17"/>
        <v>0</v>
      </c>
      <c r="L234" s="1" cm="1">
        <f t="array" ref="L234">SUMPRODUCT((K234&lt;=$K$4:$K$307)/COUNTIF($K$4:$K$307,$K$4:$K$307))</f>
        <v>0.99999999999999634</v>
      </c>
      <c r="M234">
        <f t="shared" si="18"/>
        <v>0</v>
      </c>
      <c r="N234">
        <f t="shared" si="15"/>
        <v>0.99999999999999634</v>
      </c>
      <c r="O234">
        <f t="shared" si="19"/>
        <v>0</v>
      </c>
      <c r="P234">
        <f t="shared" si="16"/>
        <v>0.99999999999999634</v>
      </c>
    </row>
    <row r="235" spans="1:16" ht="17.399999999999999" x14ac:dyDescent="0.3">
      <c r="A235" s="20" t="str">
        <f t="array" ref="A235">LOOKUP(2,1/(COUNTIF($A$1:A234,'Members Data'!$A$3:$A$371)=0),'Members Data'!$A$3:$A$371)</f>
        <v>J9</v>
      </c>
      <c r="B235" s="21" t="str">
        <f>INDEX('Members Data'!$B$3:$B$371,MATCH(A235,'Members Data'!$A$3:$A$371,0))</f>
        <v>Eva Phelps</v>
      </c>
      <c r="C235" s="21">
        <f>INDEX('Members Data'!$C$3:$C$372,MATCH(A235,'Members Data'!$A$3:$A$371,0))</f>
        <v>5</v>
      </c>
      <c r="D235" s="21" t="str">
        <f>INDEX('Members Data'!$D$3:$D$371,MATCH(A235,'Members Data'!$A$3:$A$371,0))</f>
        <v>Furzley Faire</v>
      </c>
      <c r="E235" s="21" t="str">
        <f>IFERROR(INDEX('Ring 2 11,12, 21 - 26'!#REF!,MATCH(A235,'Ring 2 11,12, 21 - 26'!#REF!,0)),"0")</f>
        <v>0</v>
      </c>
      <c r="F235" s="21" t="str">
        <f>IFERROR(INDEX('Ring 2 11,12, 21 - 26'!#REF!,MATCH(A235,'Ring 2 11,12, 21 - 26'!#REF!,0)),"0")</f>
        <v>0</v>
      </c>
      <c r="G235" s="21" t="str">
        <f>IFERROR(INDEX('Ring 2 11,12, 21 - 26'!#REF!,MATCH(A235,'Ring 2 11,12, 21 - 26'!#REF!,0)),"0")</f>
        <v>0</v>
      </c>
      <c r="H235" s="21" t="str">
        <f>IFERROR(INDEX('Ring 3 27 - 41'!#REF!,MATCH(A235,'Ring 3 27 - 41'!#REF!,0)),"0")</f>
        <v>0</v>
      </c>
      <c r="I235" s="21" t="str">
        <f>IFERROR(INDEX('Ring 3 27 - 41'!#REF!,MATCH(A235,'Ring 3 27 - 41'!#REF!,0)),"0")</f>
        <v>0</v>
      </c>
      <c r="J235" s="21" t="str">
        <f>IFERROR(INDEX('Ring 3 27 - 41'!#REF!,MATCH(A235,'Ring 3 27 - 41'!#REF!,0)),"0")</f>
        <v>0</v>
      </c>
      <c r="K235" s="18">
        <f t="shared" si="17"/>
        <v>0</v>
      </c>
      <c r="L235" s="1" cm="1">
        <f t="array" ref="L235">SUMPRODUCT((K235&lt;=$K$4:$K$307)/COUNTIF($K$4:$K$307,$K$4:$K$307))</f>
        <v>0.99999999999999634</v>
      </c>
      <c r="M235">
        <f t="shared" si="18"/>
        <v>0</v>
      </c>
      <c r="N235">
        <f t="shared" si="15"/>
        <v>0.99999999999999634</v>
      </c>
      <c r="O235">
        <f t="shared" si="19"/>
        <v>0</v>
      </c>
      <c r="P235">
        <f t="shared" si="16"/>
        <v>0.99999999999999634</v>
      </c>
    </row>
    <row r="236" spans="1:16" ht="17.399999999999999" x14ac:dyDescent="0.3">
      <c r="A236" s="20" t="str">
        <f t="array" ref="A236">LOOKUP(2,1/(COUNTIF($A$1:A235,'Members Data'!$A$3:$A$371)=0),'Members Data'!$A$3:$A$371)</f>
        <v>J8</v>
      </c>
      <c r="B236" s="21" t="str">
        <f>INDEX('Members Data'!$B$3:$B$371,MATCH(A236,'Members Data'!$A$3:$A$371,0))</f>
        <v>Eva Phelps</v>
      </c>
      <c r="C236" s="21">
        <f>INDEX('Members Data'!$C$3:$C$372,MATCH(A236,'Members Data'!$A$3:$A$371,0))</f>
        <v>4</v>
      </c>
      <c r="D236" s="21" t="str">
        <f>INDEX('Members Data'!$D$3:$D$371,MATCH(A236,'Members Data'!$A$3:$A$371,0))</f>
        <v>Cara</v>
      </c>
      <c r="E236" s="21" t="str">
        <f>IFERROR(INDEX('Ring 2 11,12, 21 - 26'!#REF!,MATCH(A236,'Ring 2 11,12, 21 - 26'!#REF!,0)),"0")</f>
        <v>0</v>
      </c>
      <c r="F236" s="21" t="str">
        <f>IFERROR(INDEX('Ring 2 11,12, 21 - 26'!#REF!,MATCH(A236,'Ring 2 11,12, 21 - 26'!#REF!,0)),"0")</f>
        <v>0</v>
      </c>
      <c r="G236" s="21" t="str">
        <f>IFERROR(INDEX('Ring 2 11,12, 21 - 26'!#REF!,MATCH(A236,'Ring 2 11,12, 21 - 26'!#REF!,0)),"0")</f>
        <v>0</v>
      </c>
      <c r="H236" s="21" t="str">
        <f>IFERROR(INDEX('Ring 3 27 - 41'!#REF!,MATCH(A236,'Ring 3 27 - 41'!#REF!,0)),"0")</f>
        <v>0</v>
      </c>
      <c r="I236" s="21" t="str">
        <f>IFERROR(INDEX('Ring 3 27 - 41'!#REF!,MATCH(A236,'Ring 3 27 - 41'!#REF!,0)),"0")</f>
        <v>0</v>
      </c>
      <c r="J236" s="21" t="str">
        <f>IFERROR(INDEX('Ring 3 27 - 41'!#REF!,MATCH(A236,'Ring 3 27 - 41'!#REF!,0)),"0")</f>
        <v>0</v>
      </c>
      <c r="K236" s="18">
        <f t="shared" si="17"/>
        <v>0</v>
      </c>
      <c r="L236" s="1" cm="1">
        <f t="array" ref="L236">SUMPRODUCT((K236&lt;=$K$4:$K$307)/COUNTIF($K$4:$K$307,$K$4:$K$307))</f>
        <v>0.99999999999999634</v>
      </c>
      <c r="M236">
        <f t="shared" si="18"/>
        <v>0</v>
      </c>
      <c r="N236">
        <f t="shared" si="15"/>
        <v>0.99999999999999634</v>
      </c>
      <c r="O236">
        <f t="shared" si="19"/>
        <v>0</v>
      </c>
      <c r="P236">
        <f t="shared" si="16"/>
        <v>0.99999999999999634</v>
      </c>
    </row>
    <row r="237" spans="1:16" ht="17.399999999999999" x14ac:dyDescent="0.3">
      <c r="A237" s="20" t="str">
        <f t="array" ref="A237">LOOKUP(2,1/(COUNTIF($A$1:A236,'Members Data'!$A$3:$A$371)=0),'Members Data'!$A$3:$A$371)</f>
        <v>S5</v>
      </c>
      <c r="B237" s="21" t="str">
        <f>INDEX('Members Data'!$B$3:$B$371,MATCH(A237,'Members Data'!$A$3:$A$371,0))</f>
        <v>Jill Talentire</v>
      </c>
      <c r="C237" s="21">
        <f>INDEX('Members Data'!$C$3:$C$372,MATCH(A237,'Members Data'!$A$3:$A$371,0))</f>
        <v>3</v>
      </c>
      <c r="D237" s="21" t="str">
        <f>INDEX('Members Data'!$D$3:$D$371,MATCH(A237,'Members Data'!$A$3:$A$371,0))</f>
        <v>Ynsense</v>
      </c>
      <c r="E237" s="21" t="str">
        <f>IFERROR(INDEX('Ring 2 11,12, 21 - 26'!#REF!,MATCH(A237,'Ring 2 11,12, 21 - 26'!#REF!,0)),"0")</f>
        <v>0</v>
      </c>
      <c r="F237" s="21" t="str">
        <f>IFERROR(INDEX('Ring 2 11,12, 21 - 26'!#REF!,MATCH(A237,'Ring 2 11,12, 21 - 26'!#REF!,0)),"0")</f>
        <v>0</v>
      </c>
      <c r="G237" s="21" t="str">
        <f>IFERROR(INDEX('Ring 2 11,12, 21 - 26'!#REF!,MATCH(A237,'Ring 2 11,12, 21 - 26'!#REF!,0)),"0")</f>
        <v>0</v>
      </c>
      <c r="H237" s="21" t="str">
        <f>IFERROR(INDEX('Ring 3 27 - 41'!#REF!,MATCH(A237,'Ring 3 27 - 41'!#REF!,0)),"0")</f>
        <v>0</v>
      </c>
      <c r="I237" s="21" t="str">
        <f>IFERROR(INDEX('Ring 3 27 - 41'!#REF!,MATCH(A237,'Ring 3 27 - 41'!#REF!,0)),"0")</f>
        <v>0</v>
      </c>
      <c r="J237" s="21" t="str">
        <f>IFERROR(INDEX('Ring 3 27 - 41'!#REF!,MATCH(A237,'Ring 3 27 - 41'!#REF!,0)),"0")</f>
        <v>0</v>
      </c>
      <c r="K237" s="18">
        <f t="shared" si="17"/>
        <v>0</v>
      </c>
      <c r="L237" s="1" cm="1">
        <f t="array" ref="L237">SUMPRODUCT((K237&lt;=$K$4:$K$307)/COUNTIF($K$4:$K$307,$K$4:$K$307))</f>
        <v>0.99999999999999634</v>
      </c>
      <c r="M237">
        <f t="shared" si="18"/>
        <v>0</v>
      </c>
      <c r="N237">
        <f t="shared" si="15"/>
        <v>0.99999999999999634</v>
      </c>
      <c r="O237">
        <f t="shared" si="19"/>
        <v>0</v>
      </c>
      <c r="P237">
        <f t="shared" si="16"/>
        <v>0.99999999999999634</v>
      </c>
    </row>
    <row r="238" spans="1:16" ht="17.399999999999999" x14ac:dyDescent="0.3">
      <c r="A238" s="20" t="str">
        <f t="array" ref="A238">LOOKUP(2,1/(COUNTIF($A$1:A237,'Members Data'!$A$3:$A$371)=0),'Members Data'!$A$3:$A$371)</f>
        <v>J7</v>
      </c>
      <c r="B238" s="21" t="str">
        <f>INDEX('Members Data'!$B$3:$B$371,MATCH(A238,'Members Data'!$A$3:$A$371,0))</f>
        <v>Oliver Ellis</v>
      </c>
      <c r="C238" s="21">
        <f>INDEX('Members Data'!$C$3:$C$372,MATCH(A238,'Members Data'!$A$3:$A$371,0))</f>
        <v>3</v>
      </c>
      <c r="D238" s="21" t="str">
        <f>INDEX('Members Data'!$D$3:$D$371,MATCH(A238,'Members Data'!$A$3:$A$371,0))</f>
        <v>Ceulan Salsa</v>
      </c>
      <c r="E238" s="21" t="str">
        <f>IFERROR(INDEX('Ring 2 11,12, 21 - 26'!#REF!,MATCH(A238,'Ring 2 11,12, 21 - 26'!#REF!,0)),"0")</f>
        <v>0</v>
      </c>
      <c r="F238" s="21" t="str">
        <f>IFERROR(INDEX('Ring 2 11,12, 21 - 26'!#REF!,MATCH(A238,'Ring 2 11,12, 21 - 26'!#REF!,0)),"0")</f>
        <v>0</v>
      </c>
      <c r="G238" s="21" t="str">
        <f>IFERROR(INDEX('Ring 2 11,12, 21 - 26'!#REF!,MATCH(A238,'Ring 2 11,12, 21 - 26'!#REF!,0)),"0")</f>
        <v>0</v>
      </c>
      <c r="H238" s="21" t="str">
        <f>IFERROR(INDEX('Ring 3 27 - 41'!#REF!,MATCH(A238,'Ring 3 27 - 41'!#REF!,0)),"0")</f>
        <v>0</v>
      </c>
      <c r="I238" s="21" t="str">
        <f>IFERROR(INDEX('Ring 3 27 - 41'!#REF!,MATCH(A238,'Ring 3 27 - 41'!#REF!,0)),"0")</f>
        <v>0</v>
      </c>
      <c r="J238" s="21" t="str">
        <f>IFERROR(INDEX('Ring 3 27 - 41'!#REF!,MATCH(A238,'Ring 3 27 - 41'!#REF!,0)),"0")</f>
        <v>0</v>
      </c>
      <c r="K238" s="18">
        <f t="shared" si="17"/>
        <v>0</v>
      </c>
      <c r="L238" s="1" cm="1">
        <f t="array" ref="L238">SUMPRODUCT((K238&lt;=$K$4:$K$307)/COUNTIF($K$4:$K$307,$K$4:$K$307))</f>
        <v>0.99999999999999634</v>
      </c>
      <c r="M238">
        <f t="shared" si="18"/>
        <v>0</v>
      </c>
      <c r="N238">
        <f t="shared" si="15"/>
        <v>0.99999999999999634</v>
      </c>
      <c r="O238">
        <f t="shared" si="19"/>
        <v>0</v>
      </c>
      <c r="P238">
        <f t="shared" si="16"/>
        <v>0.99999999999999634</v>
      </c>
    </row>
    <row r="239" spans="1:16" ht="17.399999999999999" x14ac:dyDescent="0.3">
      <c r="A239" s="20" t="str">
        <f t="array" ref="A239">LOOKUP(2,1/(COUNTIF($A$1:A238,'Members Data'!$A$3:$A$371)=0),'Members Data'!$A$3:$A$371)</f>
        <v>J6</v>
      </c>
      <c r="B239" s="21" t="str">
        <f>INDEX('Members Data'!$B$3:$B$371,MATCH(A239,'Members Data'!$A$3:$A$371,0))</f>
        <v>Oliver Ellis</v>
      </c>
      <c r="C239" s="21">
        <f>INDEX('Members Data'!$C$3:$C$372,MATCH(A239,'Members Data'!$A$3:$A$371,0))</f>
        <v>2</v>
      </c>
      <c r="D239" s="21" t="str">
        <f>INDEX('Members Data'!$D$3:$D$371,MATCH(A239,'Members Data'!$A$3:$A$371,0))</f>
        <v>Kiltormer Chester</v>
      </c>
      <c r="E239" s="21" t="str">
        <f>IFERROR(INDEX('Ring 2 11,12, 21 - 26'!#REF!,MATCH(A239,'Ring 2 11,12, 21 - 26'!#REF!,0)),"0")</f>
        <v>0</v>
      </c>
      <c r="F239" s="21" t="str">
        <f>IFERROR(INDEX('Ring 2 11,12, 21 - 26'!#REF!,MATCH(A239,'Ring 2 11,12, 21 - 26'!#REF!,0)),"0")</f>
        <v>0</v>
      </c>
      <c r="G239" s="21" t="str">
        <f>IFERROR(INDEX('Ring 2 11,12, 21 - 26'!#REF!,MATCH(A239,'Ring 2 11,12, 21 - 26'!#REF!,0)),"0")</f>
        <v>0</v>
      </c>
      <c r="H239" s="21" t="str">
        <f>IFERROR(INDEX('Ring 3 27 - 41'!#REF!,MATCH(A239,'Ring 3 27 - 41'!#REF!,0)),"0")</f>
        <v>0</v>
      </c>
      <c r="I239" s="21" t="str">
        <f>IFERROR(INDEX('Ring 3 27 - 41'!#REF!,MATCH(A239,'Ring 3 27 - 41'!#REF!,0)),"0")</f>
        <v>0</v>
      </c>
      <c r="J239" s="21" t="str">
        <f>IFERROR(INDEX('Ring 3 27 - 41'!#REF!,MATCH(A239,'Ring 3 27 - 41'!#REF!,0)),"0")</f>
        <v>0</v>
      </c>
      <c r="K239" s="18">
        <f t="shared" si="17"/>
        <v>0</v>
      </c>
      <c r="L239" s="1" cm="1">
        <f t="array" ref="L239">SUMPRODUCT((K239&lt;=$K$4:$K$307)/COUNTIF($K$4:$K$307,$K$4:$K$307))</f>
        <v>0.99999999999999634</v>
      </c>
      <c r="M239">
        <f t="shared" si="18"/>
        <v>0</v>
      </c>
      <c r="N239">
        <f t="shared" si="15"/>
        <v>0.99999999999999634</v>
      </c>
      <c r="O239">
        <f t="shared" si="19"/>
        <v>0</v>
      </c>
      <c r="P239">
        <f t="shared" si="16"/>
        <v>0.99999999999999634</v>
      </c>
    </row>
    <row r="240" spans="1:16" ht="17.399999999999999" x14ac:dyDescent="0.3">
      <c r="A240" s="20" t="str">
        <f t="array" ref="A240">LOOKUP(2,1/(COUNTIF($A$1:A239,'Members Data'!$A$3:$A$371)=0),'Members Data'!$A$3:$A$371)</f>
        <v>J206</v>
      </c>
      <c r="B240" s="21" t="str">
        <f>INDEX('Members Data'!$B$3:$B$371,MATCH(A240,'Members Data'!$A$3:$A$371,0))</f>
        <v>Vienna Beau Bowen-Price</v>
      </c>
      <c r="C240" s="21">
        <f>INDEX('Members Data'!$C$3:$C$372,MATCH(A240,'Members Data'!$A$3:$A$371,0))</f>
        <v>2</v>
      </c>
      <c r="D240" s="21" t="str">
        <f>INDEX('Members Data'!$D$3:$D$371,MATCH(A240,'Members Data'!$A$3:$A$371,0))</f>
        <v>Flashleys Byzantium</v>
      </c>
      <c r="E240" s="21" t="str">
        <f>IFERROR(INDEX('Ring 2 11,12, 21 - 26'!#REF!,MATCH(A240,'Ring 2 11,12, 21 - 26'!#REF!,0)),"0")</f>
        <v>0</v>
      </c>
      <c r="F240" s="21" t="str">
        <f>IFERROR(INDEX('Ring 2 11,12, 21 - 26'!#REF!,MATCH(A240,'Ring 2 11,12, 21 - 26'!#REF!,0)),"0")</f>
        <v>0</v>
      </c>
      <c r="G240" s="21" t="str">
        <f>IFERROR(INDEX('Ring 2 11,12, 21 - 26'!#REF!,MATCH(A240,'Ring 2 11,12, 21 - 26'!#REF!,0)),"0")</f>
        <v>0</v>
      </c>
      <c r="H240" s="21" t="str">
        <f>IFERROR(INDEX('Ring 3 27 - 41'!#REF!,MATCH(A240,'Ring 3 27 - 41'!#REF!,0)),"0")</f>
        <v>0</v>
      </c>
      <c r="I240" s="21" t="str">
        <f>IFERROR(INDEX('Ring 3 27 - 41'!#REF!,MATCH(A240,'Ring 3 27 - 41'!#REF!,0)),"0")</f>
        <v>0</v>
      </c>
      <c r="J240" s="21" t="str">
        <f>IFERROR(INDEX('Ring 3 27 - 41'!#REF!,MATCH(A240,'Ring 3 27 - 41'!#REF!,0)),"0")</f>
        <v>0</v>
      </c>
      <c r="K240" s="18">
        <f t="shared" si="17"/>
        <v>0</v>
      </c>
      <c r="L240" s="1" cm="1">
        <f t="array" ref="L240">SUMPRODUCT((K240&lt;=$K$4:$K$307)/COUNTIF($K$4:$K$307,$K$4:$K$307))</f>
        <v>0.99999999999999634</v>
      </c>
      <c r="M240">
        <f t="shared" si="18"/>
        <v>0</v>
      </c>
      <c r="N240">
        <f t="shared" si="15"/>
        <v>0.99999999999999634</v>
      </c>
      <c r="O240">
        <f t="shared" si="19"/>
        <v>0</v>
      </c>
      <c r="P240">
        <f t="shared" si="16"/>
        <v>0.99999999999999634</v>
      </c>
    </row>
    <row r="241" spans="1:16" ht="17.399999999999999" x14ac:dyDescent="0.3">
      <c r="A241" s="20" t="str">
        <f t="array" ref="A241">LOOKUP(2,1/(COUNTIF($A$1:A240,'Members Data'!$A$3:$A$371)=0),'Members Data'!$A$3:$A$371)</f>
        <v>J236</v>
      </c>
      <c r="B241" s="21" t="str">
        <f>INDEX('Members Data'!$B$3:$B$371,MATCH(A241,'Members Data'!$A$3:$A$371,0))</f>
        <v>Vienna Beau Bowen-Price</v>
      </c>
      <c r="C241" s="21">
        <f>INDEX('Members Data'!$C$3:$C$372,MATCH(A241,'Members Data'!$A$3:$A$371,0))</f>
        <v>2</v>
      </c>
      <c r="D241" s="21" t="str">
        <f>INDEX('Members Data'!$D$3:$D$371,MATCH(A241,'Members Data'!$A$3:$A$371,0))</f>
        <v>Moortown Warrior</v>
      </c>
      <c r="E241" s="21" t="str">
        <f>IFERROR(INDEX('Ring 2 11,12, 21 - 26'!#REF!,MATCH(A241,'Ring 2 11,12, 21 - 26'!#REF!,0)),"0")</f>
        <v>0</v>
      </c>
      <c r="F241" s="21" t="str">
        <f>IFERROR(INDEX('Ring 2 11,12, 21 - 26'!#REF!,MATCH(A241,'Ring 2 11,12, 21 - 26'!#REF!,0)),"0")</f>
        <v>0</v>
      </c>
      <c r="G241" s="21" t="str">
        <f>IFERROR(INDEX('Ring 2 11,12, 21 - 26'!#REF!,MATCH(A241,'Ring 2 11,12, 21 - 26'!#REF!,0)),"0")</f>
        <v>0</v>
      </c>
      <c r="H241" s="21" t="str">
        <f>IFERROR(INDEX('Ring 3 27 - 41'!#REF!,MATCH(A241,'Ring 3 27 - 41'!#REF!,0)),"0")</f>
        <v>0</v>
      </c>
      <c r="I241" s="21" t="str">
        <f>IFERROR(INDEX('Ring 3 27 - 41'!#REF!,MATCH(A241,'Ring 3 27 - 41'!#REF!,0)),"0")</f>
        <v>0</v>
      </c>
      <c r="J241" s="21" t="str">
        <f>IFERROR(INDEX('Ring 3 27 - 41'!#REF!,MATCH(A241,'Ring 3 27 - 41'!#REF!,0)),"0")</f>
        <v>0</v>
      </c>
      <c r="K241" s="18">
        <f t="shared" si="17"/>
        <v>0</v>
      </c>
      <c r="L241" s="1" cm="1">
        <f t="array" ref="L241">SUMPRODUCT((K241&lt;=$K$4:$K$307)/COUNTIF($K$4:$K$307,$K$4:$K$307))</f>
        <v>0.99999999999999634</v>
      </c>
      <c r="M241">
        <f t="shared" si="18"/>
        <v>0</v>
      </c>
      <c r="N241">
        <f t="shared" si="15"/>
        <v>0.99999999999999634</v>
      </c>
      <c r="O241">
        <f t="shared" si="19"/>
        <v>0</v>
      </c>
      <c r="P241">
        <f t="shared" si="16"/>
        <v>0.99999999999999634</v>
      </c>
    </row>
    <row r="242" spans="1:16" ht="17.399999999999999" x14ac:dyDescent="0.3">
      <c r="A242" s="20" t="str">
        <f t="array" ref="A242">LOOKUP(2,1/(COUNTIF($A$1:A241,'Members Data'!$A$3:$A$371)=0),'Members Data'!$A$3:$A$371)</f>
        <v>j239</v>
      </c>
      <c r="B242" s="21" t="str">
        <f>INDEX('Members Data'!$B$3:$B$371,MATCH(A242,'Members Data'!$A$3:$A$371,0))</f>
        <v>Vienna Beau Bowen-Price</v>
      </c>
      <c r="C242" s="21">
        <f>INDEX('Members Data'!$C$3:$C$372,MATCH(A242,'Members Data'!$A$3:$A$371,0))</f>
        <v>2</v>
      </c>
      <c r="D242" s="21" t="str">
        <f>INDEX('Members Data'!$D$3:$D$371,MATCH(A242,'Members Data'!$A$3:$A$371,0))</f>
        <v>Granville Clanmel</v>
      </c>
      <c r="E242" s="21" t="str">
        <f>IFERROR(INDEX('Ring 2 11,12, 21 - 26'!#REF!,MATCH(A242,'Ring 2 11,12, 21 - 26'!#REF!,0)),"0")</f>
        <v>0</v>
      </c>
      <c r="F242" s="21" t="str">
        <f>IFERROR(INDEX('Ring 2 11,12, 21 - 26'!#REF!,MATCH(A242,'Ring 2 11,12, 21 - 26'!#REF!,0)),"0")</f>
        <v>0</v>
      </c>
      <c r="G242" s="21" t="str">
        <f>IFERROR(INDEX('Ring 2 11,12, 21 - 26'!#REF!,MATCH(A242,'Ring 2 11,12, 21 - 26'!#REF!,0)),"0")</f>
        <v>0</v>
      </c>
      <c r="H242" s="21" t="str">
        <f>IFERROR(INDEX('Ring 3 27 - 41'!#REF!,MATCH(A242,'Ring 3 27 - 41'!#REF!,0)),"0")</f>
        <v>0</v>
      </c>
      <c r="I242" s="21" t="str">
        <f>IFERROR(INDEX('Ring 3 27 - 41'!#REF!,MATCH(A242,'Ring 3 27 - 41'!#REF!,0)),"0")</f>
        <v>0</v>
      </c>
      <c r="J242" s="21" t="str">
        <f>IFERROR(INDEX('Ring 3 27 - 41'!#REF!,MATCH(A242,'Ring 3 27 - 41'!#REF!,0)),"0")</f>
        <v>0</v>
      </c>
      <c r="K242" s="18">
        <f t="shared" si="17"/>
        <v>0</v>
      </c>
      <c r="L242" s="1" cm="1">
        <f t="array" ref="L242">SUMPRODUCT((K242&lt;=$K$4:$K$307)/COUNTIF($K$4:$K$307,$K$4:$K$307))</f>
        <v>0.99999999999999634</v>
      </c>
      <c r="M242">
        <f t="shared" si="18"/>
        <v>0</v>
      </c>
      <c r="N242">
        <f t="shared" si="15"/>
        <v>0.99999999999999634</v>
      </c>
      <c r="O242">
        <f t="shared" si="19"/>
        <v>0</v>
      </c>
      <c r="P242">
        <f t="shared" si="16"/>
        <v>0.99999999999999634</v>
      </c>
    </row>
    <row r="243" spans="1:16" ht="17.399999999999999" x14ac:dyDescent="0.3">
      <c r="A243" s="20" t="str">
        <f t="array" ref="A243">LOOKUP(2,1/(COUNTIF($A$1:A242,'Members Data'!$A$3:$A$371)=0),'Members Data'!$A$3:$A$371)</f>
        <v>J4</v>
      </c>
      <c r="B243" s="21" t="str">
        <f>INDEX('Members Data'!$B$3:$B$371,MATCH(A243,'Members Data'!$A$3:$A$371,0))</f>
        <v>Vienna Beau Bowen-Price</v>
      </c>
      <c r="C243" s="21">
        <f>INDEX('Members Data'!$C$3:$C$372,MATCH(A243,'Members Data'!$A$3:$A$371,0))</f>
        <v>2</v>
      </c>
      <c r="D243" s="21" t="str">
        <f>INDEX('Members Data'!$D$3:$D$371,MATCH(A243,'Members Data'!$A$3:$A$371,0))</f>
        <v>Manhatton Flower Girl</v>
      </c>
      <c r="E243" s="21" t="str">
        <f>IFERROR(INDEX('Ring 2 11,12, 21 - 26'!#REF!,MATCH(A243,'Ring 2 11,12, 21 - 26'!#REF!,0)),"0")</f>
        <v>0</v>
      </c>
      <c r="F243" s="21" t="str">
        <f>IFERROR(INDEX('Ring 2 11,12, 21 - 26'!#REF!,MATCH(A243,'Ring 2 11,12, 21 - 26'!#REF!,0)),"0")</f>
        <v>0</v>
      </c>
      <c r="G243" s="21" t="str">
        <f>IFERROR(INDEX('Ring 2 11,12, 21 - 26'!#REF!,MATCH(A243,'Ring 2 11,12, 21 - 26'!#REF!,0)),"0")</f>
        <v>0</v>
      </c>
      <c r="H243" s="21" t="str">
        <f>IFERROR(INDEX('Ring 3 27 - 41'!#REF!,MATCH(A243,'Ring 3 27 - 41'!#REF!,0)),"0")</f>
        <v>0</v>
      </c>
      <c r="I243" s="21" t="str">
        <f>IFERROR(INDEX('Ring 3 27 - 41'!#REF!,MATCH(A243,'Ring 3 27 - 41'!#REF!,0)),"0")</f>
        <v>0</v>
      </c>
      <c r="J243" s="21" t="str">
        <f>IFERROR(INDEX('Ring 3 27 - 41'!#REF!,MATCH(A243,'Ring 3 27 - 41'!#REF!,0)),"0")</f>
        <v>0</v>
      </c>
      <c r="K243" s="18">
        <f t="shared" si="17"/>
        <v>0</v>
      </c>
      <c r="L243" s="1" cm="1">
        <f t="array" ref="L243">SUMPRODUCT((K243&lt;=$K$4:$K$307)/COUNTIF($K$4:$K$307,$K$4:$K$307))</f>
        <v>0.99999999999999634</v>
      </c>
      <c r="M243">
        <f t="shared" si="18"/>
        <v>0</v>
      </c>
      <c r="N243">
        <f t="shared" si="15"/>
        <v>0.99999999999999634</v>
      </c>
      <c r="O243">
        <f t="shared" si="19"/>
        <v>0</v>
      </c>
      <c r="P243">
        <f t="shared" si="16"/>
        <v>0.99999999999999634</v>
      </c>
    </row>
    <row r="244" spans="1:16" ht="17.399999999999999" x14ac:dyDescent="0.3">
      <c r="A244" s="20" t="str">
        <f t="array" ref="A244">LOOKUP(2,1/(COUNTIF($A$1:A243,'Members Data'!$A$3:$A$371)=0),'Members Data'!$A$3:$A$371)</f>
        <v>I3</v>
      </c>
      <c r="B244" s="21" t="str">
        <f>INDEX('Members Data'!$B$3:$B$371,MATCH(A244,'Members Data'!$A$3:$A$371,0))</f>
        <v>Lucy Cross</v>
      </c>
      <c r="C244" s="21">
        <f>INDEX('Members Data'!$C$3:$C$372,MATCH(A244,'Members Data'!$A$3:$A$371,0))</f>
        <v>1</v>
      </c>
      <c r="D244" s="21" t="str">
        <f>INDEX('Members Data'!$D$3:$D$371,MATCH(A244,'Members Data'!$A$3:$A$371,0))</f>
        <v>Greenholme Trevor</v>
      </c>
      <c r="E244" s="21" t="str">
        <f>IFERROR(INDEX('Ring 2 11,12, 21 - 26'!#REF!,MATCH(A244,'Ring 2 11,12, 21 - 26'!#REF!,0)),"0")</f>
        <v>0</v>
      </c>
      <c r="F244" s="21" t="str">
        <f>IFERROR(INDEX('Ring 2 11,12, 21 - 26'!#REF!,MATCH(A244,'Ring 2 11,12, 21 - 26'!#REF!,0)),"0")</f>
        <v>0</v>
      </c>
      <c r="G244" s="21" t="str">
        <f>IFERROR(INDEX('Ring 2 11,12, 21 - 26'!#REF!,MATCH(A244,'Ring 2 11,12, 21 - 26'!#REF!,0)),"0")</f>
        <v>0</v>
      </c>
      <c r="H244" s="21" t="str">
        <f>IFERROR(INDEX('Ring 3 27 - 41'!#REF!,MATCH(A244,'Ring 3 27 - 41'!#REF!,0)),"0")</f>
        <v>0</v>
      </c>
      <c r="I244" s="21" t="str">
        <f>IFERROR(INDEX('Ring 3 27 - 41'!#REF!,MATCH(A244,'Ring 3 27 - 41'!#REF!,0)),"0")</f>
        <v>0</v>
      </c>
      <c r="J244" s="21" t="str">
        <f>IFERROR(INDEX('Ring 3 27 - 41'!#REF!,MATCH(A244,'Ring 3 27 - 41'!#REF!,0)),"0")</f>
        <v>0</v>
      </c>
      <c r="K244" s="18">
        <f t="shared" si="17"/>
        <v>0</v>
      </c>
      <c r="L244" s="1" cm="1">
        <f t="array" ref="L244">SUMPRODUCT((K244&lt;=$K$4:$K$307)/COUNTIF($K$4:$K$307,$K$4:$K$307))</f>
        <v>0.99999999999999634</v>
      </c>
      <c r="M244">
        <f t="shared" si="18"/>
        <v>0</v>
      </c>
      <c r="N244">
        <f t="shared" si="15"/>
        <v>0.99999999999999634</v>
      </c>
      <c r="O244">
        <f t="shared" si="19"/>
        <v>0</v>
      </c>
      <c r="P244">
        <f t="shared" si="16"/>
        <v>0.99999999999999634</v>
      </c>
    </row>
    <row r="245" spans="1:16" ht="17.399999999999999" x14ac:dyDescent="0.3">
      <c r="A245" s="20" t="str">
        <f t="array" ref="A245">LOOKUP(2,1/(COUNTIF($A$1:A244,'Members Data'!$A$3:$A$371)=0),'Members Data'!$A$3:$A$371)</f>
        <v>I2</v>
      </c>
      <c r="B245" s="21" t="str">
        <f>INDEX('Members Data'!$B$3:$B$371,MATCH(A245,'Members Data'!$A$3:$A$371,0))</f>
        <v>Lucy Cross</v>
      </c>
      <c r="C245" s="21">
        <f>INDEX('Members Data'!$C$3:$C$372,MATCH(A245,'Members Data'!$A$3:$A$371,0))</f>
        <v>1</v>
      </c>
      <c r="D245" s="21" t="str">
        <f>INDEX('Members Data'!$D$3:$D$371,MATCH(A245,'Members Data'!$A$3:$A$371,0))</f>
        <v>FVS Starman Million</v>
      </c>
      <c r="E245" s="21" t="str">
        <f>IFERROR(INDEX('Ring 2 11,12, 21 - 26'!#REF!,MATCH(A245,'Ring 2 11,12, 21 - 26'!#REF!,0)),"0")</f>
        <v>0</v>
      </c>
      <c r="F245" s="21" t="str">
        <f>IFERROR(INDEX('Ring 2 11,12, 21 - 26'!#REF!,MATCH(A245,'Ring 2 11,12, 21 - 26'!#REF!,0)),"0")</f>
        <v>0</v>
      </c>
      <c r="G245" s="21" t="str">
        <f>IFERROR(INDEX('Ring 2 11,12, 21 - 26'!#REF!,MATCH(A245,'Ring 2 11,12, 21 - 26'!#REF!,0)),"0")</f>
        <v>0</v>
      </c>
      <c r="H245" s="21" t="str">
        <f>IFERROR(INDEX('Ring 3 27 - 41'!#REF!,MATCH(A245,'Ring 3 27 - 41'!#REF!,0)),"0")</f>
        <v>0</v>
      </c>
      <c r="I245" s="21" t="str">
        <f>IFERROR(INDEX('Ring 3 27 - 41'!#REF!,MATCH(A245,'Ring 3 27 - 41'!#REF!,0)),"0")</f>
        <v>0</v>
      </c>
      <c r="J245" s="21" t="str">
        <f>IFERROR(INDEX('Ring 3 27 - 41'!#REF!,MATCH(A245,'Ring 3 27 - 41'!#REF!,0)),"0")</f>
        <v>0</v>
      </c>
      <c r="K245" s="18">
        <f t="shared" si="17"/>
        <v>0</v>
      </c>
      <c r="L245" s="1" cm="1">
        <f t="array" ref="L245">SUMPRODUCT((K245&lt;=$K$4:$K$307)/COUNTIF($K$4:$K$307,$K$4:$K$307))</f>
        <v>0.99999999999999634</v>
      </c>
      <c r="M245">
        <f t="shared" si="18"/>
        <v>0</v>
      </c>
      <c r="N245">
        <f t="shared" si="15"/>
        <v>0.99999999999999634</v>
      </c>
      <c r="O245">
        <f t="shared" si="19"/>
        <v>0</v>
      </c>
      <c r="P245">
        <f t="shared" si="16"/>
        <v>0.99999999999999634</v>
      </c>
    </row>
    <row r="246" spans="1:16" ht="17.399999999999999" x14ac:dyDescent="0.3">
      <c r="A246" s="20" t="e">
        <f t="array" ref="A246">LOOKUP(2,1/(COUNTIF($A$1:A245,'Members Data'!$A$3:$A$371)=0),'Members Data'!$A$3:$A$371)</f>
        <v>#N/A</v>
      </c>
      <c r="B246" s="21" t="e">
        <f>INDEX('Members Data'!$B$3:$B$371,MATCH(A246,'Members Data'!$A$3:$A$371,0))</f>
        <v>#N/A</v>
      </c>
      <c r="C246" s="21" t="e">
        <f>INDEX('Members Data'!$C$3:$C$372,MATCH(A246,'Members Data'!$A$3:$A$371,0))</f>
        <v>#N/A</v>
      </c>
      <c r="D246" s="21" t="e">
        <f>INDEX('Members Data'!$D$3:$D$371,MATCH(A246,'Members Data'!$A$3:$A$371,0))</f>
        <v>#N/A</v>
      </c>
      <c r="E246" s="21" t="str">
        <f>IFERROR(INDEX('Ring 2 11,12, 21 - 26'!#REF!,MATCH(A246,'Ring 2 11,12, 21 - 26'!#REF!,0)),"0")</f>
        <v>0</v>
      </c>
      <c r="F246" s="21" t="str">
        <f>IFERROR(INDEX('Ring 2 11,12, 21 - 26'!#REF!,MATCH(A246,'Ring 2 11,12, 21 - 26'!#REF!,0)),"0")</f>
        <v>0</v>
      </c>
      <c r="G246" s="21" t="str">
        <f>IFERROR(INDEX('Ring 2 11,12, 21 - 26'!#REF!,MATCH(A246,'Ring 2 11,12, 21 - 26'!#REF!,0)),"0")</f>
        <v>0</v>
      </c>
      <c r="H246" s="21" t="str">
        <f>IFERROR(INDEX('Ring 3 27 - 41'!#REF!,MATCH(A246,'Ring 3 27 - 41'!#REF!,0)),"0")</f>
        <v>0</v>
      </c>
      <c r="I246" s="21" t="str">
        <f>IFERROR(INDEX('Ring 3 27 - 41'!#REF!,MATCH(A246,'Ring 3 27 - 41'!#REF!,0)),"0")</f>
        <v>0</v>
      </c>
      <c r="J246" s="21" t="str">
        <f>IFERROR(INDEX('Ring 3 27 - 41'!#REF!,MATCH(A246,'Ring 3 27 - 41'!#REF!,0)),"0")</f>
        <v>0</v>
      </c>
      <c r="K246" s="18">
        <f t="shared" si="17"/>
        <v>0</v>
      </c>
      <c r="L246" s="1" cm="1">
        <f t="array" ref="L246">SUMPRODUCT((K246&lt;=$K$4:$K$307)/COUNTIF($K$4:$K$307,$K$4:$K$307))</f>
        <v>0.99999999999999634</v>
      </c>
      <c r="M246">
        <f t="shared" si="18"/>
        <v>0</v>
      </c>
      <c r="N246">
        <f t="shared" si="15"/>
        <v>0.99999999999999634</v>
      </c>
      <c r="O246">
        <f t="shared" si="19"/>
        <v>0</v>
      </c>
      <c r="P246">
        <f t="shared" si="16"/>
        <v>0.99999999999999634</v>
      </c>
    </row>
    <row r="247" spans="1:16" ht="17.399999999999999" x14ac:dyDescent="0.3">
      <c r="A247" s="20" t="e">
        <f t="array" ref="A247">LOOKUP(2,1/(COUNTIF($A$1:A246,'Members Data'!$A$3:$A$371)=0),'Members Data'!$A$3:$A$371)</f>
        <v>#N/A</v>
      </c>
      <c r="B247" s="21" t="e">
        <f>INDEX('Members Data'!$B$3:$B$371,MATCH(A247,'Members Data'!$A$3:$A$371,0))</f>
        <v>#N/A</v>
      </c>
      <c r="C247" s="21" t="e">
        <f>INDEX('Members Data'!$C$3:$C$372,MATCH(A247,'Members Data'!$A$3:$A$371,0))</f>
        <v>#N/A</v>
      </c>
      <c r="D247" s="21" t="e">
        <f>INDEX('Members Data'!$D$3:$D$371,MATCH(A247,'Members Data'!$A$3:$A$371,0))</f>
        <v>#N/A</v>
      </c>
      <c r="E247" s="21" t="str">
        <f>IFERROR(INDEX('Ring 2 11,12, 21 - 26'!#REF!,MATCH(A247,'Ring 2 11,12, 21 - 26'!#REF!,0)),"0")</f>
        <v>0</v>
      </c>
      <c r="F247" s="21" t="str">
        <f>IFERROR(INDEX('Ring 2 11,12, 21 - 26'!#REF!,MATCH(A247,'Ring 2 11,12, 21 - 26'!#REF!,0)),"0")</f>
        <v>0</v>
      </c>
      <c r="G247" s="21" t="str">
        <f>IFERROR(INDEX('Ring 2 11,12, 21 - 26'!#REF!,MATCH(A247,'Ring 2 11,12, 21 - 26'!#REF!,0)),"0")</f>
        <v>0</v>
      </c>
      <c r="H247" s="21" t="str">
        <f>IFERROR(INDEX('Ring 3 27 - 41'!#REF!,MATCH(A247,'Ring 3 27 - 41'!#REF!,0)),"0")</f>
        <v>0</v>
      </c>
      <c r="I247" s="21" t="str">
        <f>IFERROR(INDEX('Ring 3 27 - 41'!#REF!,MATCH(A247,'Ring 3 27 - 41'!#REF!,0)),"0")</f>
        <v>0</v>
      </c>
      <c r="J247" s="21" t="str">
        <f>IFERROR(INDEX('Ring 3 27 - 41'!#REF!,MATCH(A247,'Ring 3 27 - 41'!#REF!,0)),"0")</f>
        <v>0</v>
      </c>
      <c r="K247" s="18">
        <f t="shared" si="17"/>
        <v>0</v>
      </c>
      <c r="L247" s="1" cm="1">
        <f t="array" ref="L247">SUMPRODUCT((K247&lt;=$K$4:$K$307)/COUNTIF($K$4:$K$307,$K$4:$K$307))</f>
        <v>0.99999999999999634</v>
      </c>
      <c r="M247">
        <f t="shared" si="18"/>
        <v>0</v>
      </c>
      <c r="N247">
        <f t="shared" si="15"/>
        <v>0.99999999999999634</v>
      </c>
      <c r="O247">
        <f t="shared" si="19"/>
        <v>0</v>
      </c>
      <c r="P247">
        <f t="shared" si="16"/>
        <v>0.99999999999999634</v>
      </c>
    </row>
    <row r="248" spans="1:16" ht="17.399999999999999" x14ac:dyDescent="0.3">
      <c r="A248" s="20" t="e">
        <f t="array" ref="A248">LOOKUP(2,1/(COUNTIF($A$1:A247,'Members Data'!$A$3:$A$371)=0),'Members Data'!$A$3:$A$371)</f>
        <v>#N/A</v>
      </c>
      <c r="B248" s="21" t="e">
        <f>INDEX('Members Data'!$B$3:$B$371,MATCH(A248,'Members Data'!$A$3:$A$371,0))</f>
        <v>#N/A</v>
      </c>
      <c r="C248" s="21" t="e">
        <f>INDEX('Members Data'!$C$3:$C$372,MATCH(A248,'Members Data'!$A$3:$A$371,0))</f>
        <v>#N/A</v>
      </c>
      <c r="D248" s="21" t="e">
        <f>INDEX('Members Data'!$D$3:$D$371,MATCH(A248,'Members Data'!$A$3:$A$371,0))</f>
        <v>#N/A</v>
      </c>
      <c r="E248" s="21" t="str">
        <f>IFERROR(INDEX('Ring 2 11,12, 21 - 26'!#REF!,MATCH(A248,'Ring 2 11,12, 21 - 26'!#REF!,0)),"0")</f>
        <v>0</v>
      </c>
      <c r="F248" s="21" t="str">
        <f>IFERROR(INDEX('Ring 2 11,12, 21 - 26'!#REF!,MATCH(A248,'Ring 2 11,12, 21 - 26'!#REF!,0)),"0")</f>
        <v>0</v>
      </c>
      <c r="G248" s="21" t="str">
        <f>IFERROR(INDEX('Ring 2 11,12, 21 - 26'!#REF!,MATCH(A248,'Ring 2 11,12, 21 - 26'!#REF!,0)),"0")</f>
        <v>0</v>
      </c>
      <c r="H248" s="21" t="str">
        <f>IFERROR(INDEX('Ring 3 27 - 41'!#REF!,MATCH(A248,'Ring 3 27 - 41'!#REF!,0)),"0")</f>
        <v>0</v>
      </c>
      <c r="I248" s="21" t="str">
        <f>IFERROR(INDEX('Ring 3 27 - 41'!#REF!,MATCH(A248,'Ring 3 27 - 41'!#REF!,0)),"0")</f>
        <v>0</v>
      </c>
      <c r="J248" s="21" t="str">
        <f>IFERROR(INDEX('Ring 3 27 - 41'!#REF!,MATCH(A248,'Ring 3 27 - 41'!#REF!,0)),"0")</f>
        <v>0</v>
      </c>
      <c r="K248" s="18">
        <f t="shared" si="17"/>
        <v>0</v>
      </c>
      <c r="L248" s="1" cm="1">
        <f t="array" ref="L248">SUMPRODUCT((K248&lt;=$K$4:$K$307)/COUNTIF($K$4:$K$307,$K$4:$K$307))</f>
        <v>0.99999999999999634</v>
      </c>
      <c r="M248">
        <f t="shared" si="18"/>
        <v>0</v>
      </c>
      <c r="N248">
        <f t="shared" si="15"/>
        <v>0.99999999999999634</v>
      </c>
      <c r="O248">
        <f t="shared" si="19"/>
        <v>0</v>
      </c>
      <c r="P248">
        <f t="shared" si="16"/>
        <v>0.99999999999999634</v>
      </c>
    </row>
    <row r="249" spans="1:16" ht="17.399999999999999" x14ac:dyDescent="0.3">
      <c r="A249" s="20" t="e">
        <f t="array" ref="A249">LOOKUP(2,1/(COUNTIF($A$1:A248,'Members Data'!$A$3:$A$371)=0),'Members Data'!$A$3:$A$371)</f>
        <v>#N/A</v>
      </c>
      <c r="B249" s="21" t="e">
        <f>INDEX('Members Data'!$B$3:$B$371,MATCH(A249,'Members Data'!$A$3:$A$371,0))</f>
        <v>#N/A</v>
      </c>
      <c r="C249" s="21" t="e">
        <f>INDEX('Members Data'!$C$3:$C$372,MATCH(A249,'Members Data'!$A$3:$A$371,0))</f>
        <v>#N/A</v>
      </c>
      <c r="D249" s="21" t="e">
        <f>INDEX('Members Data'!$D$3:$D$371,MATCH(A249,'Members Data'!$A$3:$A$371,0))</f>
        <v>#N/A</v>
      </c>
      <c r="E249" s="21" t="str">
        <f>IFERROR(INDEX('Ring 2 11,12, 21 - 26'!#REF!,MATCH(A249,'Ring 2 11,12, 21 - 26'!#REF!,0)),"0")</f>
        <v>0</v>
      </c>
      <c r="F249" s="21" t="str">
        <f>IFERROR(INDEX('Ring 2 11,12, 21 - 26'!#REF!,MATCH(A249,'Ring 2 11,12, 21 - 26'!#REF!,0)),"0")</f>
        <v>0</v>
      </c>
      <c r="G249" s="21" t="str">
        <f>IFERROR(INDEX('Ring 2 11,12, 21 - 26'!#REF!,MATCH(A249,'Ring 2 11,12, 21 - 26'!#REF!,0)),"0")</f>
        <v>0</v>
      </c>
      <c r="H249" s="21" t="str">
        <f>IFERROR(INDEX('Ring 3 27 - 41'!#REF!,MATCH(A249,'Ring 3 27 - 41'!#REF!,0)),"0")</f>
        <v>0</v>
      </c>
      <c r="I249" s="21" t="str">
        <f>IFERROR(INDEX('Ring 3 27 - 41'!#REF!,MATCH(A249,'Ring 3 27 - 41'!#REF!,0)),"0")</f>
        <v>0</v>
      </c>
      <c r="J249" s="21" t="str">
        <f>IFERROR(INDEX('Ring 3 27 - 41'!#REF!,MATCH(A249,'Ring 3 27 - 41'!#REF!,0)),"0")</f>
        <v>0</v>
      </c>
      <c r="K249" s="18">
        <f t="shared" si="17"/>
        <v>0</v>
      </c>
      <c r="L249" s="1" cm="1">
        <f t="array" ref="L249">SUMPRODUCT((K249&lt;=$K$4:$K$307)/COUNTIF($K$4:$K$307,$K$4:$K$307))</f>
        <v>0.99999999999999634</v>
      </c>
      <c r="M249">
        <f t="shared" si="18"/>
        <v>0</v>
      </c>
      <c r="N249">
        <f t="shared" si="15"/>
        <v>0.99999999999999634</v>
      </c>
      <c r="O249">
        <f t="shared" si="19"/>
        <v>0</v>
      </c>
      <c r="P249">
        <f t="shared" si="16"/>
        <v>0.99999999999999634</v>
      </c>
    </row>
    <row r="250" spans="1:16" ht="17.399999999999999" x14ac:dyDescent="0.3">
      <c r="A250" s="20" t="e">
        <f t="array" ref="A250">LOOKUP(2,1/(COUNTIF($A$1:A249,'Members Data'!$A$3:$A$371)=0),'Members Data'!$A$3:$A$371)</f>
        <v>#N/A</v>
      </c>
      <c r="B250" s="21" t="e">
        <f>INDEX('Members Data'!$B$3:$B$371,MATCH(A250,'Members Data'!$A$3:$A$371,0))</f>
        <v>#N/A</v>
      </c>
      <c r="C250" s="21" t="e">
        <f>INDEX('Members Data'!$C$3:$C$372,MATCH(A250,'Members Data'!$A$3:$A$371,0))</f>
        <v>#N/A</v>
      </c>
      <c r="D250" s="21" t="e">
        <f>INDEX('Members Data'!$D$3:$D$371,MATCH(A250,'Members Data'!$A$3:$A$371,0))</f>
        <v>#N/A</v>
      </c>
      <c r="E250" s="21" t="str">
        <f>IFERROR(INDEX('Ring 2 11,12, 21 - 26'!#REF!,MATCH(A250,'Ring 2 11,12, 21 - 26'!#REF!,0)),"0")</f>
        <v>0</v>
      </c>
      <c r="F250" s="21" t="str">
        <f>IFERROR(INDEX('Ring 2 11,12, 21 - 26'!#REF!,MATCH(A250,'Ring 2 11,12, 21 - 26'!#REF!,0)),"0")</f>
        <v>0</v>
      </c>
      <c r="G250" s="21" t="str">
        <f>IFERROR(INDEX('Ring 2 11,12, 21 - 26'!#REF!,MATCH(A250,'Ring 2 11,12, 21 - 26'!#REF!,0)),"0")</f>
        <v>0</v>
      </c>
      <c r="H250" s="21" t="str">
        <f>IFERROR(INDEX('Ring 3 27 - 41'!#REF!,MATCH(A250,'Ring 3 27 - 41'!#REF!,0)),"0")</f>
        <v>0</v>
      </c>
      <c r="I250" s="21" t="str">
        <f>IFERROR(INDEX('Ring 3 27 - 41'!#REF!,MATCH(A250,'Ring 3 27 - 41'!#REF!,0)),"0")</f>
        <v>0</v>
      </c>
      <c r="J250" s="21" t="str">
        <f>IFERROR(INDEX('Ring 3 27 - 41'!#REF!,MATCH(A250,'Ring 3 27 - 41'!#REF!,0)),"0")</f>
        <v>0</v>
      </c>
      <c r="K250" s="18">
        <f t="shared" si="17"/>
        <v>0</v>
      </c>
      <c r="L250" s="1" cm="1">
        <f t="array" ref="L250">SUMPRODUCT((K250&lt;=$K$4:$K$307)/COUNTIF($K$4:$K$307,$K$4:$K$307))</f>
        <v>0.99999999999999634</v>
      </c>
      <c r="M250">
        <f t="shared" si="18"/>
        <v>0</v>
      </c>
      <c r="N250">
        <f t="shared" si="15"/>
        <v>0.99999999999999634</v>
      </c>
      <c r="O250">
        <f t="shared" si="19"/>
        <v>0</v>
      </c>
      <c r="P250">
        <f t="shared" si="16"/>
        <v>0.99999999999999634</v>
      </c>
    </row>
    <row r="251" spans="1:16" ht="17.399999999999999" x14ac:dyDescent="0.3">
      <c r="A251" s="20" t="e">
        <f t="array" ref="A251">LOOKUP(2,1/(COUNTIF($A$1:A250,'Members Data'!$A$3:$A$371)=0),'Members Data'!$A$3:$A$371)</f>
        <v>#N/A</v>
      </c>
      <c r="B251" s="21" t="e">
        <f>INDEX('Members Data'!$B$3:$B$371,MATCH(A251,'Members Data'!$A$3:$A$371,0))</f>
        <v>#N/A</v>
      </c>
      <c r="C251" s="21" t="e">
        <f>INDEX('Members Data'!$C$3:$C$372,MATCH(A251,'Members Data'!$A$3:$A$371,0))</f>
        <v>#N/A</v>
      </c>
      <c r="D251" s="21" t="e">
        <f>INDEX('Members Data'!$D$3:$D$371,MATCH(A251,'Members Data'!$A$3:$A$371,0))</f>
        <v>#N/A</v>
      </c>
      <c r="E251" s="21" t="str">
        <f>IFERROR(INDEX('Ring 2 11,12, 21 - 26'!#REF!,MATCH(A251,'Ring 2 11,12, 21 - 26'!#REF!,0)),"0")</f>
        <v>0</v>
      </c>
      <c r="F251" s="21" t="str">
        <f>IFERROR(INDEX('Ring 2 11,12, 21 - 26'!#REF!,MATCH(A251,'Ring 2 11,12, 21 - 26'!#REF!,0)),"0")</f>
        <v>0</v>
      </c>
      <c r="G251" s="21" t="str">
        <f>IFERROR(INDEX('Ring 2 11,12, 21 - 26'!#REF!,MATCH(A251,'Ring 2 11,12, 21 - 26'!#REF!,0)),"0")</f>
        <v>0</v>
      </c>
      <c r="H251" s="21" t="str">
        <f>IFERROR(INDEX('Ring 3 27 - 41'!#REF!,MATCH(A251,'Ring 3 27 - 41'!#REF!,0)),"0")</f>
        <v>0</v>
      </c>
      <c r="I251" s="21" t="str">
        <f>IFERROR(INDEX('Ring 3 27 - 41'!#REF!,MATCH(A251,'Ring 3 27 - 41'!#REF!,0)),"0")</f>
        <v>0</v>
      </c>
      <c r="J251" s="21" t="str">
        <f>IFERROR(INDEX('Ring 3 27 - 41'!#REF!,MATCH(A251,'Ring 3 27 - 41'!#REF!,0)),"0")</f>
        <v>0</v>
      </c>
      <c r="K251" s="18">
        <f t="shared" si="17"/>
        <v>0</v>
      </c>
      <c r="L251" s="1" cm="1">
        <f t="array" ref="L251">SUMPRODUCT((K251&lt;=$K$4:$K$307)/COUNTIF($K$4:$K$307,$K$4:$K$307))</f>
        <v>0.99999999999999634</v>
      </c>
      <c r="M251">
        <f t="shared" si="18"/>
        <v>0</v>
      </c>
      <c r="N251">
        <f t="shared" si="15"/>
        <v>0.99999999999999634</v>
      </c>
      <c r="O251">
        <f t="shared" si="19"/>
        <v>0</v>
      </c>
      <c r="P251">
        <f t="shared" si="16"/>
        <v>0.99999999999999634</v>
      </c>
    </row>
    <row r="252" spans="1:16" ht="17.399999999999999" x14ac:dyDescent="0.3">
      <c r="A252" s="20" t="e">
        <f t="array" ref="A252">LOOKUP(2,1/(COUNTIF($A$1:A251,'Members Data'!$A$3:$A$371)=0),'Members Data'!$A$3:$A$371)</f>
        <v>#N/A</v>
      </c>
      <c r="B252" s="21" t="e">
        <f>INDEX('Members Data'!$B$3:$B$371,MATCH(A252,'Members Data'!$A$3:$A$371,0))</f>
        <v>#N/A</v>
      </c>
      <c r="C252" s="21" t="e">
        <f>INDEX('Members Data'!$C$3:$C$372,MATCH(A252,'Members Data'!$A$3:$A$371,0))</f>
        <v>#N/A</v>
      </c>
      <c r="D252" s="21" t="e">
        <f>INDEX('Members Data'!$D$3:$D$371,MATCH(A252,'Members Data'!$A$3:$A$371,0))</f>
        <v>#N/A</v>
      </c>
      <c r="E252" s="21" t="str">
        <f>IFERROR(INDEX('Ring 2 11,12, 21 - 26'!#REF!,MATCH(A252,'Ring 2 11,12, 21 - 26'!#REF!,0)),"0")</f>
        <v>0</v>
      </c>
      <c r="F252" s="21" t="str">
        <f>IFERROR(INDEX('Ring 2 11,12, 21 - 26'!#REF!,MATCH(A252,'Ring 2 11,12, 21 - 26'!#REF!,0)),"0")</f>
        <v>0</v>
      </c>
      <c r="G252" s="21" t="str">
        <f>IFERROR(INDEX('Ring 2 11,12, 21 - 26'!#REF!,MATCH(A252,'Ring 2 11,12, 21 - 26'!#REF!,0)),"0")</f>
        <v>0</v>
      </c>
      <c r="H252" s="21" t="str">
        <f>IFERROR(INDEX('Ring 3 27 - 41'!#REF!,MATCH(A252,'Ring 3 27 - 41'!#REF!,0)),"0")</f>
        <v>0</v>
      </c>
      <c r="I252" s="21" t="str">
        <f>IFERROR(INDEX('Ring 3 27 - 41'!#REF!,MATCH(A252,'Ring 3 27 - 41'!#REF!,0)),"0")</f>
        <v>0</v>
      </c>
      <c r="J252" s="21" t="str">
        <f>IFERROR(INDEX('Ring 3 27 - 41'!#REF!,MATCH(A252,'Ring 3 27 - 41'!#REF!,0)),"0")</f>
        <v>0</v>
      </c>
      <c r="K252" s="18">
        <f t="shared" si="17"/>
        <v>0</v>
      </c>
      <c r="L252" s="1" cm="1">
        <f t="array" ref="L252">SUMPRODUCT((K252&lt;=$K$4:$K$307)/COUNTIF($K$4:$K$307,$K$4:$K$307))</f>
        <v>0.99999999999999634</v>
      </c>
      <c r="M252">
        <f t="shared" si="18"/>
        <v>0</v>
      </c>
      <c r="N252">
        <f t="shared" si="15"/>
        <v>0.99999999999999634</v>
      </c>
      <c r="O252">
        <f t="shared" si="19"/>
        <v>0</v>
      </c>
      <c r="P252">
        <f t="shared" si="16"/>
        <v>0.99999999999999634</v>
      </c>
    </row>
    <row r="253" spans="1:16" ht="17.399999999999999" x14ac:dyDescent="0.3">
      <c r="A253" s="20" t="e">
        <f t="array" ref="A253">LOOKUP(2,1/(COUNTIF($A$1:A252,'Members Data'!$A$3:$A$371)=0),'Members Data'!$A$3:$A$371)</f>
        <v>#N/A</v>
      </c>
      <c r="B253" s="21" t="e">
        <f>INDEX('Members Data'!$B$3:$B$371,MATCH(A253,'Members Data'!$A$3:$A$371,0))</f>
        <v>#N/A</v>
      </c>
      <c r="C253" s="21" t="e">
        <f>INDEX('Members Data'!$C$3:$C$372,MATCH(A253,'Members Data'!$A$3:$A$371,0))</f>
        <v>#N/A</v>
      </c>
      <c r="D253" s="21" t="e">
        <f>INDEX('Members Data'!$D$3:$D$371,MATCH(A253,'Members Data'!$A$3:$A$371,0))</f>
        <v>#N/A</v>
      </c>
      <c r="E253" s="21" t="str">
        <f>IFERROR(INDEX('Ring 2 11,12, 21 - 26'!#REF!,MATCH(A253,'Ring 2 11,12, 21 - 26'!#REF!,0)),"0")</f>
        <v>0</v>
      </c>
      <c r="F253" s="21" t="str">
        <f>IFERROR(INDEX('Ring 2 11,12, 21 - 26'!#REF!,MATCH(A253,'Ring 2 11,12, 21 - 26'!#REF!,0)),"0")</f>
        <v>0</v>
      </c>
      <c r="G253" s="21" t="str">
        <f>IFERROR(INDEX('Ring 2 11,12, 21 - 26'!#REF!,MATCH(A253,'Ring 2 11,12, 21 - 26'!#REF!,0)),"0")</f>
        <v>0</v>
      </c>
      <c r="H253" s="21" t="str">
        <f>IFERROR(INDEX('Ring 3 27 - 41'!#REF!,MATCH(A253,'Ring 3 27 - 41'!#REF!,0)),"0")</f>
        <v>0</v>
      </c>
      <c r="I253" s="21" t="str">
        <f>IFERROR(INDEX('Ring 3 27 - 41'!#REF!,MATCH(A253,'Ring 3 27 - 41'!#REF!,0)),"0")</f>
        <v>0</v>
      </c>
      <c r="J253" s="21" t="str">
        <f>IFERROR(INDEX('Ring 3 27 - 41'!#REF!,MATCH(A253,'Ring 3 27 - 41'!#REF!,0)),"0")</f>
        <v>0</v>
      </c>
      <c r="K253" s="18">
        <f t="shared" si="17"/>
        <v>0</v>
      </c>
      <c r="L253" s="1" cm="1">
        <f t="array" ref="L253">SUMPRODUCT((K253&lt;=$K$4:$K$307)/COUNTIF($K$4:$K$307,$K$4:$K$307))</f>
        <v>0.99999999999999634</v>
      </c>
      <c r="M253">
        <f t="shared" si="18"/>
        <v>0</v>
      </c>
      <c r="N253">
        <f t="shared" si="15"/>
        <v>0.99999999999999634</v>
      </c>
      <c r="O253">
        <f t="shared" si="19"/>
        <v>0</v>
      </c>
      <c r="P253">
        <f t="shared" si="16"/>
        <v>0.99999999999999634</v>
      </c>
    </row>
    <row r="254" spans="1:16" ht="17.399999999999999" x14ac:dyDescent="0.3">
      <c r="A254" s="20" t="e">
        <f t="array" ref="A254">LOOKUP(2,1/(COUNTIF($A$1:A253,'Members Data'!$A$3:$A$371)=0),'Members Data'!$A$3:$A$371)</f>
        <v>#N/A</v>
      </c>
      <c r="B254" s="21" t="e">
        <f>INDEX('Members Data'!$B$3:$B$371,MATCH(A254,'Members Data'!$A$3:$A$371,0))</f>
        <v>#N/A</v>
      </c>
      <c r="C254" s="21" t="e">
        <f>INDEX('Members Data'!$C$3:$C$372,MATCH(A254,'Members Data'!$A$3:$A$371,0))</f>
        <v>#N/A</v>
      </c>
      <c r="D254" s="21" t="e">
        <f>INDEX('Members Data'!$D$3:$D$371,MATCH(A254,'Members Data'!$A$3:$A$371,0))</f>
        <v>#N/A</v>
      </c>
      <c r="E254" s="21" t="str">
        <f>IFERROR(INDEX('Ring 2 11,12, 21 - 26'!#REF!,MATCH(A254,'Ring 2 11,12, 21 - 26'!#REF!,0)),"0")</f>
        <v>0</v>
      </c>
      <c r="F254" s="21" t="str">
        <f>IFERROR(INDEX('Ring 2 11,12, 21 - 26'!#REF!,MATCH(A254,'Ring 2 11,12, 21 - 26'!#REF!,0)),"0")</f>
        <v>0</v>
      </c>
      <c r="G254" s="21" t="str">
        <f>IFERROR(INDEX('Ring 2 11,12, 21 - 26'!#REF!,MATCH(A254,'Ring 2 11,12, 21 - 26'!#REF!,0)),"0")</f>
        <v>0</v>
      </c>
      <c r="H254" s="21" t="str">
        <f>IFERROR(INDEX('Ring 3 27 - 41'!#REF!,MATCH(A254,'Ring 3 27 - 41'!#REF!,0)),"0")</f>
        <v>0</v>
      </c>
      <c r="I254" s="21" t="str">
        <f>IFERROR(INDEX('Ring 3 27 - 41'!#REF!,MATCH(A254,'Ring 3 27 - 41'!#REF!,0)),"0")</f>
        <v>0</v>
      </c>
      <c r="J254" s="21" t="str">
        <f>IFERROR(INDEX('Ring 3 27 - 41'!#REF!,MATCH(A254,'Ring 3 27 - 41'!#REF!,0)),"0")</f>
        <v>0</v>
      </c>
      <c r="K254" s="18">
        <f t="shared" si="17"/>
        <v>0</v>
      </c>
      <c r="L254" s="1" cm="1">
        <f t="array" ref="L254">SUMPRODUCT((K254&lt;=$K$4:$K$307)/COUNTIF($K$4:$K$307,$K$4:$K$307))</f>
        <v>0.99999999999999634</v>
      </c>
      <c r="M254">
        <f t="shared" si="18"/>
        <v>0</v>
      </c>
      <c r="N254">
        <f t="shared" si="15"/>
        <v>0.99999999999999634</v>
      </c>
      <c r="O254">
        <f t="shared" si="19"/>
        <v>0</v>
      </c>
      <c r="P254">
        <f t="shared" si="16"/>
        <v>0.99999999999999634</v>
      </c>
    </row>
    <row r="255" spans="1:16" ht="17.399999999999999" x14ac:dyDescent="0.3">
      <c r="A255" s="20" t="e">
        <f t="array" ref="A255">LOOKUP(2,1/(COUNTIF($A$1:A254,'Members Data'!$A$3:$A$371)=0),'Members Data'!$A$3:$A$371)</f>
        <v>#N/A</v>
      </c>
      <c r="B255" s="21" t="e">
        <f>INDEX('Members Data'!$B$3:$B$371,MATCH(A255,'Members Data'!$A$3:$A$371,0))</f>
        <v>#N/A</v>
      </c>
      <c r="C255" s="21" t="e">
        <f>INDEX('Members Data'!$C$3:$C$372,MATCH(A255,'Members Data'!$A$3:$A$371,0))</f>
        <v>#N/A</v>
      </c>
      <c r="D255" s="21" t="e">
        <f>INDEX('Members Data'!$D$3:$D$371,MATCH(A255,'Members Data'!$A$3:$A$371,0))</f>
        <v>#N/A</v>
      </c>
      <c r="E255" s="21" t="str">
        <f>IFERROR(INDEX('Ring 2 11,12, 21 - 26'!#REF!,MATCH(A255,'Ring 2 11,12, 21 - 26'!#REF!,0)),"0")</f>
        <v>0</v>
      </c>
      <c r="F255" s="21" t="str">
        <f>IFERROR(INDEX('Ring 2 11,12, 21 - 26'!#REF!,MATCH(A255,'Ring 2 11,12, 21 - 26'!#REF!,0)),"0")</f>
        <v>0</v>
      </c>
      <c r="G255" s="21" t="str">
        <f>IFERROR(INDEX('Ring 2 11,12, 21 - 26'!#REF!,MATCH(A255,'Ring 2 11,12, 21 - 26'!#REF!,0)),"0")</f>
        <v>0</v>
      </c>
      <c r="H255" s="21" t="str">
        <f>IFERROR(INDEX('Ring 3 27 - 41'!#REF!,MATCH(A255,'Ring 3 27 - 41'!#REF!,0)),"0")</f>
        <v>0</v>
      </c>
      <c r="I255" s="21" t="str">
        <f>IFERROR(INDEX('Ring 3 27 - 41'!#REF!,MATCH(A255,'Ring 3 27 - 41'!#REF!,0)),"0")</f>
        <v>0</v>
      </c>
      <c r="J255" s="21" t="str">
        <f>IFERROR(INDEX('Ring 3 27 - 41'!#REF!,MATCH(A255,'Ring 3 27 - 41'!#REF!,0)),"0")</f>
        <v>0</v>
      </c>
      <c r="K255" s="18">
        <f t="shared" si="17"/>
        <v>0</v>
      </c>
      <c r="L255" s="1" cm="1">
        <f t="array" ref="L255">SUMPRODUCT((K255&lt;=$K$4:$K$307)/COUNTIF($K$4:$K$307,$K$4:$K$307))</f>
        <v>0.99999999999999634</v>
      </c>
      <c r="M255">
        <f t="shared" si="18"/>
        <v>0</v>
      </c>
      <c r="N255">
        <f t="shared" si="15"/>
        <v>0.99999999999999634</v>
      </c>
      <c r="O255">
        <f t="shared" si="19"/>
        <v>0</v>
      </c>
      <c r="P255">
        <f t="shared" si="16"/>
        <v>0.99999999999999634</v>
      </c>
    </row>
    <row r="256" spans="1:16" ht="17.399999999999999" x14ac:dyDescent="0.3">
      <c r="A256" s="20" t="e">
        <f t="array" ref="A256">LOOKUP(2,1/(COUNTIF($A$1:A255,'Members Data'!$A$3:$A$371)=0),'Members Data'!$A$3:$A$371)</f>
        <v>#N/A</v>
      </c>
      <c r="B256" s="21" t="e">
        <f>INDEX('Members Data'!$B$3:$B$371,MATCH(A256,'Members Data'!$A$3:$A$371,0))</f>
        <v>#N/A</v>
      </c>
      <c r="C256" s="21" t="e">
        <f>INDEX('Members Data'!$C$3:$C$372,MATCH(A256,'Members Data'!$A$3:$A$371,0))</f>
        <v>#N/A</v>
      </c>
      <c r="D256" s="21" t="e">
        <f>INDEX('Members Data'!$D$3:$D$371,MATCH(A256,'Members Data'!$A$3:$A$371,0))</f>
        <v>#N/A</v>
      </c>
      <c r="E256" s="21" t="str">
        <f>IFERROR(INDEX('Ring 2 11,12, 21 - 26'!#REF!,MATCH(A256,'Ring 2 11,12, 21 - 26'!#REF!,0)),"0")</f>
        <v>0</v>
      </c>
      <c r="F256" s="21" t="str">
        <f>IFERROR(INDEX('Ring 2 11,12, 21 - 26'!#REF!,MATCH(A256,'Ring 2 11,12, 21 - 26'!#REF!,0)),"0")</f>
        <v>0</v>
      </c>
      <c r="G256" s="21" t="str">
        <f>IFERROR(INDEX('Ring 2 11,12, 21 - 26'!#REF!,MATCH(A256,'Ring 2 11,12, 21 - 26'!#REF!,0)),"0")</f>
        <v>0</v>
      </c>
      <c r="H256" s="21" t="str">
        <f>IFERROR(INDEX('Ring 3 27 - 41'!#REF!,MATCH(A256,'Ring 3 27 - 41'!#REF!,0)),"0")</f>
        <v>0</v>
      </c>
      <c r="I256" s="21" t="str">
        <f>IFERROR(INDEX('Ring 3 27 - 41'!#REF!,MATCH(A256,'Ring 3 27 - 41'!#REF!,0)),"0")</f>
        <v>0</v>
      </c>
      <c r="J256" s="21" t="str">
        <f>IFERROR(INDEX('Ring 3 27 - 41'!#REF!,MATCH(A256,'Ring 3 27 - 41'!#REF!,0)),"0")</f>
        <v>0</v>
      </c>
      <c r="K256" s="18">
        <f t="shared" si="17"/>
        <v>0</v>
      </c>
      <c r="L256" s="1" cm="1">
        <f t="array" ref="L256">SUMPRODUCT((K256&lt;=$K$4:$K$307)/COUNTIF($K$4:$K$307,$K$4:$K$307))</f>
        <v>0.99999999999999634</v>
      </c>
      <c r="M256">
        <f t="shared" si="18"/>
        <v>0</v>
      </c>
      <c r="N256">
        <f t="shared" si="15"/>
        <v>0.99999999999999634</v>
      </c>
      <c r="O256">
        <f t="shared" si="19"/>
        <v>0</v>
      </c>
      <c r="P256">
        <f t="shared" si="16"/>
        <v>0.99999999999999634</v>
      </c>
    </row>
    <row r="257" spans="1:16" ht="17.399999999999999" x14ac:dyDescent="0.3">
      <c r="A257" s="20" t="e">
        <f t="array" ref="A257">LOOKUP(2,1/(COUNTIF($A$1:A256,'Members Data'!$A$3:$A$371)=0),'Members Data'!$A$3:$A$371)</f>
        <v>#N/A</v>
      </c>
      <c r="B257" s="21" t="e">
        <f>INDEX('Members Data'!$B$3:$B$371,MATCH(A257,'Members Data'!$A$3:$A$371,0))</f>
        <v>#N/A</v>
      </c>
      <c r="C257" s="21" t="e">
        <f>INDEX('Members Data'!$C$3:$C$372,MATCH(A257,'Members Data'!$A$3:$A$371,0))</f>
        <v>#N/A</v>
      </c>
      <c r="D257" s="21" t="e">
        <f>INDEX('Members Data'!$D$3:$D$371,MATCH(A257,'Members Data'!$A$3:$A$371,0))</f>
        <v>#N/A</v>
      </c>
      <c r="E257" s="21" t="str">
        <f>IFERROR(INDEX('Ring 2 11,12, 21 - 26'!#REF!,MATCH(A257,'Ring 2 11,12, 21 - 26'!#REF!,0)),"0")</f>
        <v>0</v>
      </c>
      <c r="F257" s="21" t="str">
        <f>IFERROR(INDEX('Ring 2 11,12, 21 - 26'!#REF!,MATCH(A257,'Ring 2 11,12, 21 - 26'!#REF!,0)),"0")</f>
        <v>0</v>
      </c>
      <c r="G257" s="21" t="str">
        <f>IFERROR(INDEX('Ring 2 11,12, 21 - 26'!#REF!,MATCH(A257,'Ring 2 11,12, 21 - 26'!#REF!,0)),"0")</f>
        <v>0</v>
      </c>
      <c r="H257" s="21" t="str">
        <f>IFERROR(INDEX('Ring 3 27 - 41'!#REF!,MATCH(A257,'Ring 3 27 - 41'!#REF!,0)),"0")</f>
        <v>0</v>
      </c>
      <c r="I257" s="21" t="str">
        <f>IFERROR(INDEX('Ring 3 27 - 41'!#REF!,MATCH(A257,'Ring 3 27 - 41'!#REF!,0)),"0")</f>
        <v>0</v>
      </c>
      <c r="J257" s="21" t="str">
        <f>IFERROR(INDEX('Ring 3 27 - 41'!#REF!,MATCH(A257,'Ring 3 27 - 41'!#REF!,0)),"0")</f>
        <v>0</v>
      </c>
      <c r="K257" s="18">
        <f t="shared" si="17"/>
        <v>0</v>
      </c>
      <c r="L257" s="1" cm="1">
        <f t="array" ref="L257">SUMPRODUCT((K257&lt;=$K$4:$K$307)/COUNTIF($K$4:$K$307,$K$4:$K$307))</f>
        <v>0.99999999999999634</v>
      </c>
      <c r="M257">
        <f t="shared" si="18"/>
        <v>0</v>
      </c>
      <c r="N257">
        <f t="shared" si="15"/>
        <v>0.99999999999999634</v>
      </c>
      <c r="O257">
        <f t="shared" si="19"/>
        <v>0</v>
      </c>
      <c r="P257">
        <f t="shared" si="16"/>
        <v>0.99999999999999634</v>
      </c>
    </row>
    <row r="258" spans="1:16" ht="17.399999999999999" x14ac:dyDescent="0.3">
      <c r="A258" s="20" t="e">
        <f t="array" ref="A258">LOOKUP(2,1/(COUNTIF($A$1:A257,'Members Data'!$A$3:$A$371)=0),'Members Data'!$A$3:$A$371)</f>
        <v>#N/A</v>
      </c>
      <c r="B258" s="21" t="e">
        <f>INDEX('Members Data'!$B$3:$B$371,MATCH(A258,'Members Data'!$A$3:$A$371,0))</f>
        <v>#N/A</v>
      </c>
      <c r="C258" s="21" t="e">
        <f>INDEX('Members Data'!$C$3:$C$372,MATCH(A258,'Members Data'!$A$3:$A$371,0))</f>
        <v>#N/A</v>
      </c>
      <c r="D258" s="21" t="e">
        <f>INDEX('Members Data'!$D$3:$D$371,MATCH(A258,'Members Data'!$A$3:$A$371,0))</f>
        <v>#N/A</v>
      </c>
      <c r="E258" s="21" t="str">
        <f>IFERROR(INDEX('Ring 2 11,12, 21 - 26'!#REF!,MATCH(A258,'Ring 2 11,12, 21 - 26'!#REF!,0)),"0")</f>
        <v>0</v>
      </c>
      <c r="F258" s="21" t="str">
        <f>IFERROR(INDEX('Ring 2 11,12, 21 - 26'!#REF!,MATCH(A258,'Ring 2 11,12, 21 - 26'!#REF!,0)),"0")</f>
        <v>0</v>
      </c>
      <c r="G258" s="21" t="str">
        <f>IFERROR(INDEX('Ring 2 11,12, 21 - 26'!#REF!,MATCH(A258,'Ring 2 11,12, 21 - 26'!#REF!,0)),"0")</f>
        <v>0</v>
      </c>
      <c r="H258" s="21" t="str">
        <f>IFERROR(INDEX('Ring 3 27 - 41'!#REF!,MATCH(A258,'Ring 3 27 - 41'!#REF!,0)),"0")</f>
        <v>0</v>
      </c>
      <c r="I258" s="21" t="str">
        <f>IFERROR(INDEX('Ring 3 27 - 41'!#REF!,MATCH(A258,'Ring 3 27 - 41'!#REF!,0)),"0")</f>
        <v>0</v>
      </c>
      <c r="J258" s="21" t="str">
        <f>IFERROR(INDEX('Ring 3 27 - 41'!#REF!,MATCH(A258,'Ring 3 27 - 41'!#REF!,0)),"0")</f>
        <v>0</v>
      </c>
      <c r="K258" s="18">
        <f t="shared" si="17"/>
        <v>0</v>
      </c>
      <c r="L258" s="1" cm="1">
        <f t="array" ref="L258">SUMPRODUCT((K258&lt;=$K$4:$K$307)/COUNTIF($K$4:$K$307,$K$4:$K$307))</f>
        <v>0.99999999999999634</v>
      </c>
      <c r="M258">
        <f t="shared" si="18"/>
        <v>0</v>
      </c>
      <c r="N258">
        <f t="shared" si="15"/>
        <v>0.99999999999999634</v>
      </c>
      <c r="O258">
        <f t="shared" si="19"/>
        <v>0</v>
      </c>
      <c r="P258">
        <f t="shared" si="16"/>
        <v>0.99999999999999634</v>
      </c>
    </row>
    <row r="259" spans="1:16" ht="17.399999999999999" x14ac:dyDescent="0.3">
      <c r="A259" s="20" t="e">
        <f t="array" ref="A259">LOOKUP(2,1/(COUNTIF($A$1:A258,'Members Data'!$A$3:$A$371)=0),'Members Data'!$A$3:$A$371)</f>
        <v>#N/A</v>
      </c>
      <c r="B259" s="21" t="e">
        <f>INDEX('Members Data'!$B$3:$B$371,MATCH(A259,'Members Data'!$A$3:$A$371,0))</f>
        <v>#N/A</v>
      </c>
      <c r="C259" s="21" t="e">
        <f>INDEX('Members Data'!$C$3:$C$372,MATCH(A259,'Members Data'!$A$3:$A$371,0))</f>
        <v>#N/A</v>
      </c>
      <c r="D259" s="21" t="e">
        <f>INDEX('Members Data'!$D$3:$D$371,MATCH(A259,'Members Data'!$A$3:$A$371,0))</f>
        <v>#N/A</v>
      </c>
      <c r="E259" s="21" t="str">
        <f>IFERROR(INDEX('Ring 2 11,12, 21 - 26'!#REF!,MATCH(A259,'Ring 2 11,12, 21 - 26'!#REF!,0)),"0")</f>
        <v>0</v>
      </c>
      <c r="F259" s="21" t="str">
        <f>IFERROR(INDEX('Ring 2 11,12, 21 - 26'!#REF!,MATCH(A259,'Ring 2 11,12, 21 - 26'!#REF!,0)),"0")</f>
        <v>0</v>
      </c>
      <c r="G259" s="21" t="str">
        <f>IFERROR(INDEX('Ring 2 11,12, 21 - 26'!#REF!,MATCH(A259,'Ring 2 11,12, 21 - 26'!#REF!,0)),"0")</f>
        <v>0</v>
      </c>
      <c r="H259" s="21" t="str">
        <f>IFERROR(INDEX('Ring 3 27 - 41'!#REF!,MATCH(A259,'Ring 3 27 - 41'!#REF!,0)),"0")</f>
        <v>0</v>
      </c>
      <c r="I259" s="21" t="str">
        <f>IFERROR(INDEX('Ring 3 27 - 41'!#REF!,MATCH(A259,'Ring 3 27 - 41'!#REF!,0)),"0")</f>
        <v>0</v>
      </c>
      <c r="J259" s="21" t="str">
        <f>IFERROR(INDEX('Ring 3 27 - 41'!#REF!,MATCH(A259,'Ring 3 27 - 41'!#REF!,0)),"0")</f>
        <v>0</v>
      </c>
      <c r="K259" s="18">
        <f t="shared" si="17"/>
        <v>0</v>
      </c>
      <c r="L259" s="1" cm="1">
        <f t="array" ref="L259">SUMPRODUCT((K259&lt;=$K$4:$K$307)/COUNTIF($K$4:$K$307,$K$4:$K$307))</f>
        <v>0.99999999999999634</v>
      </c>
      <c r="M259">
        <f t="shared" si="18"/>
        <v>0</v>
      </c>
      <c r="N259">
        <f t="shared" si="15"/>
        <v>0.99999999999999634</v>
      </c>
      <c r="O259">
        <f t="shared" si="19"/>
        <v>0</v>
      </c>
      <c r="P259">
        <f t="shared" si="16"/>
        <v>0.99999999999999634</v>
      </c>
    </row>
    <row r="260" spans="1:16" ht="17.399999999999999" x14ac:dyDescent="0.3">
      <c r="A260" s="20" t="e">
        <f t="array" ref="A260">LOOKUP(2,1/(COUNTIF($A$1:A259,'Members Data'!$A$3:$A$371)=0),'Members Data'!$A$3:$A$371)</f>
        <v>#N/A</v>
      </c>
      <c r="B260" s="21" t="e">
        <f>INDEX('Members Data'!$B$3:$B$371,MATCH(A260,'Members Data'!$A$3:$A$371,0))</f>
        <v>#N/A</v>
      </c>
      <c r="C260" s="21" t="e">
        <f>INDEX('Members Data'!$C$3:$C$372,MATCH(A260,'Members Data'!$A$3:$A$371,0))</f>
        <v>#N/A</v>
      </c>
      <c r="D260" s="21" t="e">
        <f>INDEX('Members Data'!$D$3:$D$371,MATCH(A260,'Members Data'!$A$3:$A$371,0))</f>
        <v>#N/A</v>
      </c>
      <c r="E260" s="21" t="str">
        <f>IFERROR(INDEX('Ring 2 11,12, 21 - 26'!#REF!,MATCH(A260,'Ring 2 11,12, 21 - 26'!#REF!,0)),"0")</f>
        <v>0</v>
      </c>
      <c r="F260" s="21" t="str">
        <f>IFERROR(INDEX('Ring 2 11,12, 21 - 26'!#REF!,MATCH(A260,'Ring 2 11,12, 21 - 26'!#REF!,0)),"0")</f>
        <v>0</v>
      </c>
      <c r="G260" s="21" t="str">
        <f>IFERROR(INDEX('Ring 2 11,12, 21 - 26'!#REF!,MATCH(A260,'Ring 2 11,12, 21 - 26'!#REF!,0)),"0")</f>
        <v>0</v>
      </c>
      <c r="H260" s="21" t="str">
        <f>IFERROR(INDEX('Ring 3 27 - 41'!#REF!,MATCH(A260,'Ring 3 27 - 41'!#REF!,0)),"0")</f>
        <v>0</v>
      </c>
      <c r="I260" s="21" t="str">
        <f>IFERROR(INDEX('Ring 3 27 - 41'!#REF!,MATCH(A260,'Ring 3 27 - 41'!#REF!,0)),"0")</f>
        <v>0</v>
      </c>
      <c r="J260" s="21" t="str">
        <f>IFERROR(INDEX('Ring 3 27 - 41'!#REF!,MATCH(A260,'Ring 3 27 - 41'!#REF!,0)),"0")</f>
        <v>0</v>
      </c>
      <c r="K260" s="18">
        <f t="shared" si="17"/>
        <v>0</v>
      </c>
      <c r="L260" s="1" cm="1">
        <f t="array" ref="L260">SUMPRODUCT((K260&lt;=$K$4:$K$307)/COUNTIF($K$4:$K$307,$K$4:$K$307))</f>
        <v>0.99999999999999634</v>
      </c>
      <c r="M260">
        <f t="shared" si="18"/>
        <v>0</v>
      </c>
      <c r="N260">
        <f t="shared" ref="N260:N307" si="20">SUMPRODUCT((M260&lt;=$M$4:$M$307)/COUNTIF($M$3:$M$307,$M$4:$M$307))</f>
        <v>0.99999999999999634</v>
      </c>
      <c r="O260">
        <f t="shared" si="19"/>
        <v>0</v>
      </c>
      <c r="P260">
        <f t="shared" ref="P260:P307" si="21">SUMPRODUCT((O260&lt;=$O$4:$O$307)/COUNTIF($O$3:$O$307,$O$4:$O$307))</f>
        <v>0.99999999999999634</v>
      </c>
    </row>
    <row r="261" spans="1:16" ht="17.399999999999999" x14ac:dyDescent="0.3">
      <c r="A261" s="20" t="e">
        <f t="array" ref="A261">LOOKUP(2,1/(COUNTIF($A$1:A260,'Members Data'!$A$3:$A$371)=0),'Members Data'!$A$3:$A$371)</f>
        <v>#N/A</v>
      </c>
      <c r="B261" s="21" t="e">
        <f>INDEX('Members Data'!$B$3:$B$371,MATCH(A261,'Members Data'!$A$3:$A$371,0))</f>
        <v>#N/A</v>
      </c>
      <c r="C261" s="21" t="e">
        <f>INDEX('Members Data'!$C$3:$C$372,MATCH(A261,'Members Data'!$A$3:$A$371,0))</f>
        <v>#N/A</v>
      </c>
      <c r="D261" s="21" t="e">
        <f>INDEX('Members Data'!$D$3:$D$371,MATCH(A261,'Members Data'!$A$3:$A$371,0))</f>
        <v>#N/A</v>
      </c>
      <c r="E261" s="21" t="str">
        <f>IFERROR(INDEX('Ring 2 11,12, 21 - 26'!#REF!,MATCH(A261,'Ring 2 11,12, 21 - 26'!#REF!,0)),"0")</f>
        <v>0</v>
      </c>
      <c r="F261" s="21" t="str">
        <f>IFERROR(INDEX('Ring 2 11,12, 21 - 26'!#REF!,MATCH(A261,'Ring 2 11,12, 21 - 26'!#REF!,0)),"0")</f>
        <v>0</v>
      </c>
      <c r="G261" s="21" t="str">
        <f>IFERROR(INDEX('Ring 2 11,12, 21 - 26'!#REF!,MATCH(A261,'Ring 2 11,12, 21 - 26'!#REF!,0)),"0")</f>
        <v>0</v>
      </c>
      <c r="H261" s="21" t="str">
        <f>IFERROR(INDEX('Ring 3 27 - 41'!#REF!,MATCH(A261,'Ring 3 27 - 41'!#REF!,0)),"0")</f>
        <v>0</v>
      </c>
      <c r="I261" s="21" t="str">
        <f>IFERROR(INDEX('Ring 3 27 - 41'!#REF!,MATCH(A261,'Ring 3 27 - 41'!#REF!,0)),"0")</f>
        <v>0</v>
      </c>
      <c r="J261" s="21" t="str">
        <f>IFERROR(INDEX('Ring 3 27 - 41'!#REF!,MATCH(A261,'Ring 3 27 - 41'!#REF!,0)),"0")</f>
        <v>0</v>
      </c>
      <c r="K261" s="18">
        <f t="shared" ref="K261:K307" si="22">E261+H261</f>
        <v>0</v>
      </c>
      <c r="L261" s="1" cm="1">
        <f t="array" ref="L261">SUMPRODUCT((K261&lt;=$K$4:$K$307)/COUNTIF($K$4:$K$307,$K$4:$K$307))</f>
        <v>0.99999999999999634</v>
      </c>
      <c r="M261">
        <f t="shared" ref="M261:M307" si="23">F261+J261</f>
        <v>0</v>
      </c>
      <c r="N261">
        <f t="shared" si="20"/>
        <v>0.99999999999999634</v>
      </c>
      <c r="O261">
        <f t="shared" ref="O261:O307" si="24">G261+I261</f>
        <v>0</v>
      </c>
      <c r="P261">
        <f t="shared" si="21"/>
        <v>0.99999999999999634</v>
      </c>
    </row>
    <row r="262" spans="1:16" ht="17.399999999999999" x14ac:dyDescent="0.3">
      <c r="A262" s="20" t="e">
        <f t="array" ref="A262">LOOKUP(2,1/(COUNTIF($A$1:A261,'Members Data'!$A$3:$A$371)=0),'Members Data'!$A$3:$A$371)</f>
        <v>#N/A</v>
      </c>
      <c r="B262" s="21" t="e">
        <f>INDEX('Members Data'!$B$3:$B$371,MATCH(A262,'Members Data'!$A$3:$A$371,0))</f>
        <v>#N/A</v>
      </c>
      <c r="C262" s="21" t="e">
        <f>INDEX('Members Data'!$C$3:$C$372,MATCH(A262,'Members Data'!$A$3:$A$371,0))</f>
        <v>#N/A</v>
      </c>
      <c r="D262" s="21" t="e">
        <f>INDEX('Members Data'!$D$3:$D$371,MATCH(A262,'Members Data'!$A$3:$A$371,0))</f>
        <v>#N/A</v>
      </c>
      <c r="E262" s="21" t="str">
        <f>IFERROR(INDEX('Ring 2 11,12, 21 - 26'!#REF!,MATCH(A262,'Ring 2 11,12, 21 - 26'!#REF!,0)),"0")</f>
        <v>0</v>
      </c>
      <c r="F262" s="21" t="str">
        <f>IFERROR(INDEX('Ring 2 11,12, 21 - 26'!#REF!,MATCH(A262,'Ring 2 11,12, 21 - 26'!#REF!,0)),"0")</f>
        <v>0</v>
      </c>
      <c r="G262" s="21" t="str">
        <f>IFERROR(INDEX('Ring 2 11,12, 21 - 26'!#REF!,MATCH(A262,'Ring 2 11,12, 21 - 26'!#REF!,0)),"0")</f>
        <v>0</v>
      </c>
      <c r="H262" s="21" t="str">
        <f>IFERROR(INDEX('Ring 3 27 - 41'!#REF!,MATCH(A262,'Ring 3 27 - 41'!#REF!,0)),"0")</f>
        <v>0</v>
      </c>
      <c r="I262" s="21" t="str">
        <f>IFERROR(INDEX('Ring 3 27 - 41'!#REF!,MATCH(A262,'Ring 3 27 - 41'!#REF!,0)),"0")</f>
        <v>0</v>
      </c>
      <c r="J262" s="21" t="str">
        <f>IFERROR(INDEX('Ring 3 27 - 41'!#REF!,MATCH(A262,'Ring 3 27 - 41'!#REF!,0)),"0")</f>
        <v>0</v>
      </c>
      <c r="K262" s="18">
        <f t="shared" si="22"/>
        <v>0</v>
      </c>
      <c r="L262" s="1" cm="1">
        <f t="array" ref="L262">SUMPRODUCT((K262&lt;=$K$4:$K$307)/COUNTIF($K$4:$K$307,$K$4:$K$307))</f>
        <v>0.99999999999999634</v>
      </c>
      <c r="M262">
        <f t="shared" si="23"/>
        <v>0</v>
      </c>
      <c r="N262">
        <f t="shared" si="20"/>
        <v>0.99999999999999634</v>
      </c>
      <c r="O262">
        <f t="shared" si="24"/>
        <v>0</v>
      </c>
      <c r="P262">
        <f t="shared" si="21"/>
        <v>0.99999999999999634</v>
      </c>
    </row>
    <row r="263" spans="1:16" ht="17.399999999999999" x14ac:dyDescent="0.3">
      <c r="A263" s="20" t="e">
        <f t="array" ref="A263">LOOKUP(2,1/(COUNTIF($A$1:A262,'Members Data'!$A$3:$A$371)=0),'Members Data'!$A$3:$A$371)</f>
        <v>#N/A</v>
      </c>
      <c r="B263" s="21" t="e">
        <f>INDEX('Members Data'!$B$3:$B$371,MATCH(A263,'Members Data'!$A$3:$A$371,0))</f>
        <v>#N/A</v>
      </c>
      <c r="C263" s="21" t="e">
        <f>INDEX('Members Data'!$C$3:$C$372,MATCH(A263,'Members Data'!$A$3:$A$371,0))</f>
        <v>#N/A</v>
      </c>
      <c r="D263" s="21" t="e">
        <f>INDEX('Members Data'!$D$3:$D$371,MATCH(A263,'Members Data'!$A$3:$A$371,0))</f>
        <v>#N/A</v>
      </c>
      <c r="E263" s="21" t="str">
        <f>IFERROR(INDEX('Ring 2 11,12, 21 - 26'!#REF!,MATCH(A263,'Ring 2 11,12, 21 - 26'!#REF!,0)),"0")</f>
        <v>0</v>
      </c>
      <c r="F263" s="21" t="str">
        <f>IFERROR(INDEX('Ring 2 11,12, 21 - 26'!#REF!,MATCH(A263,'Ring 2 11,12, 21 - 26'!#REF!,0)),"0")</f>
        <v>0</v>
      </c>
      <c r="G263" s="21" t="str">
        <f>IFERROR(INDEX('Ring 2 11,12, 21 - 26'!#REF!,MATCH(A263,'Ring 2 11,12, 21 - 26'!#REF!,0)),"0")</f>
        <v>0</v>
      </c>
      <c r="H263" s="21" t="str">
        <f>IFERROR(INDEX('Ring 3 27 - 41'!#REF!,MATCH(A263,'Ring 3 27 - 41'!#REF!,0)),"0")</f>
        <v>0</v>
      </c>
      <c r="I263" s="21" t="str">
        <f>IFERROR(INDEX('Ring 3 27 - 41'!#REF!,MATCH(A263,'Ring 3 27 - 41'!#REF!,0)),"0")</f>
        <v>0</v>
      </c>
      <c r="J263" s="21" t="str">
        <f>IFERROR(INDEX('Ring 3 27 - 41'!#REF!,MATCH(A263,'Ring 3 27 - 41'!#REF!,0)),"0")</f>
        <v>0</v>
      </c>
      <c r="K263" s="18">
        <f t="shared" si="22"/>
        <v>0</v>
      </c>
      <c r="L263" s="1" cm="1">
        <f t="array" ref="L263">SUMPRODUCT((K263&lt;=$K$4:$K$307)/COUNTIF($K$4:$K$307,$K$4:$K$307))</f>
        <v>0.99999999999999634</v>
      </c>
      <c r="M263">
        <f t="shared" si="23"/>
        <v>0</v>
      </c>
      <c r="N263">
        <f t="shared" si="20"/>
        <v>0.99999999999999634</v>
      </c>
      <c r="O263">
        <f t="shared" si="24"/>
        <v>0</v>
      </c>
      <c r="P263">
        <f t="shared" si="21"/>
        <v>0.99999999999999634</v>
      </c>
    </row>
    <row r="264" spans="1:16" ht="17.399999999999999" x14ac:dyDescent="0.3">
      <c r="A264" s="20" t="e">
        <f t="array" ref="A264">LOOKUP(2,1/(COUNTIF($A$1:A263,'Members Data'!$A$3:$A$371)=0),'Members Data'!$A$3:$A$371)</f>
        <v>#N/A</v>
      </c>
      <c r="B264" s="21" t="e">
        <f>INDEX('Members Data'!$B$3:$B$371,MATCH(A264,'Members Data'!$A$3:$A$371,0))</f>
        <v>#N/A</v>
      </c>
      <c r="C264" s="21" t="e">
        <f>INDEX('Members Data'!$C$3:$C$372,MATCH(A264,'Members Data'!$A$3:$A$371,0))</f>
        <v>#N/A</v>
      </c>
      <c r="D264" s="21" t="e">
        <f>INDEX('Members Data'!$D$3:$D$371,MATCH(A264,'Members Data'!$A$3:$A$371,0))</f>
        <v>#N/A</v>
      </c>
      <c r="E264" s="21" t="str">
        <f>IFERROR(INDEX('Ring 2 11,12, 21 - 26'!#REF!,MATCH(A264,'Ring 2 11,12, 21 - 26'!#REF!,0)),"0")</f>
        <v>0</v>
      </c>
      <c r="F264" s="21" t="str">
        <f>IFERROR(INDEX('Ring 2 11,12, 21 - 26'!#REF!,MATCH(A264,'Ring 2 11,12, 21 - 26'!#REF!,0)),"0")</f>
        <v>0</v>
      </c>
      <c r="G264" s="21" t="str">
        <f>IFERROR(INDEX('Ring 2 11,12, 21 - 26'!#REF!,MATCH(A264,'Ring 2 11,12, 21 - 26'!#REF!,0)),"0")</f>
        <v>0</v>
      </c>
      <c r="H264" s="21" t="str">
        <f>IFERROR(INDEX('Ring 3 27 - 41'!#REF!,MATCH(A264,'Ring 3 27 - 41'!#REF!,0)),"0")</f>
        <v>0</v>
      </c>
      <c r="I264" s="21" t="str">
        <f>IFERROR(INDEX('Ring 3 27 - 41'!#REF!,MATCH(A264,'Ring 3 27 - 41'!#REF!,0)),"0")</f>
        <v>0</v>
      </c>
      <c r="J264" s="21" t="str">
        <f>IFERROR(INDEX('Ring 3 27 - 41'!#REF!,MATCH(A264,'Ring 3 27 - 41'!#REF!,0)),"0")</f>
        <v>0</v>
      </c>
      <c r="K264" s="18">
        <f t="shared" si="22"/>
        <v>0</v>
      </c>
      <c r="L264" s="1" cm="1">
        <f t="array" ref="L264">SUMPRODUCT((K264&lt;=$K$4:$K$307)/COUNTIF($K$4:$K$307,$K$4:$K$307))</f>
        <v>0.99999999999999634</v>
      </c>
      <c r="M264">
        <f t="shared" si="23"/>
        <v>0</v>
      </c>
      <c r="N264">
        <f t="shared" si="20"/>
        <v>0.99999999999999634</v>
      </c>
      <c r="O264">
        <f t="shared" si="24"/>
        <v>0</v>
      </c>
      <c r="P264">
        <f t="shared" si="21"/>
        <v>0.99999999999999634</v>
      </c>
    </row>
    <row r="265" spans="1:16" ht="17.399999999999999" x14ac:dyDescent="0.3">
      <c r="A265" s="20" t="e">
        <f t="array" ref="A265">LOOKUP(2,1/(COUNTIF($A$1:A264,'Members Data'!$A$3:$A$371)=0),'Members Data'!$A$3:$A$371)</f>
        <v>#N/A</v>
      </c>
      <c r="B265" s="21" t="e">
        <f>INDEX('Members Data'!$B$3:$B$371,MATCH(A265,'Members Data'!$A$3:$A$371,0))</f>
        <v>#N/A</v>
      </c>
      <c r="C265" s="21" t="e">
        <f>INDEX('Members Data'!$C$3:$C$372,MATCH(A265,'Members Data'!$A$3:$A$371,0))</f>
        <v>#N/A</v>
      </c>
      <c r="D265" s="21" t="e">
        <f>INDEX('Members Data'!$D$3:$D$371,MATCH(A265,'Members Data'!$A$3:$A$371,0))</f>
        <v>#N/A</v>
      </c>
      <c r="E265" s="21" t="str">
        <f>IFERROR(INDEX('Ring 2 11,12, 21 - 26'!#REF!,MATCH(A265,'Ring 2 11,12, 21 - 26'!#REF!,0)),"0")</f>
        <v>0</v>
      </c>
      <c r="F265" s="21" t="str">
        <f>IFERROR(INDEX('Ring 2 11,12, 21 - 26'!#REF!,MATCH(A265,'Ring 2 11,12, 21 - 26'!#REF!,0)),"0")</f>
        <v>0</v>
      </c>
      <c r="G265" s="21" t="str">
        <f>IFERROR(INDEX('Ring 2 11,12, 21 - 26'!#REF!,MATCH(A265,'Ring 2 11,12, 21 - 26'!#REF!,0)),"0")</f>
        <v>0</v>
      </c>
      <c r="H265" s="21" t="str">
        <f>IFERROR(INDEX('Ring 3 27 - 41'!#REF!,MATCH(A265,'Ring 3 27 - 41'!#REF!,0)),"0")</f>
        <v>0</v>
      </c>
      <c r="I265" s="21" t="str">
        <f>IFERROR(INDEX('Ring 3 27 - 41'!#REF!,MATCH(A265,'Ring 3 27 - 41'!#REF!,0)),"0")</f>
        <v>0</v>
      </c>
      <c r="J265" s="21" t="str">
        <f>IFERROR(INDEX('Ring 3 27 - 41'!#REF!,MATCH(A265,'Ring 3 27 - 41'!#REF!,0)),"0")</f>
        <v>0</v>
      </c>
      <c r="K265" s="18">
        <f t="shared" si="22"/>
        <v>0</v>
      </c>
      <c r="L265" s="1" cm="1">
        <f t="array" ref="L265">SUMPRODUCT((K265&lt;=$K$4:$K$307)/COUNTIF($K$4:$K$307,$K$4:$K$307))</f>
        <v>0.99999999999999634</v>
      </c>
      <c r="M265">
        <f t="shared" si="23"/>
        <v>0</v>
      </c>
      <c r="N265">
        <f t="shared" si="20"/>
        <v>0.99999999999999634</v>
      </c>
      <c r="O265">
        <f t="shared" si="24"/>
        <v>0</v>
      </c>
      <c r="P265">
        <f t="shared" si="21"/>
        <v>0.99999999999999634</v>
      </c>
    </row>
    <row r="266" spans="1:16" ht="17.399999999999999" x14ac:dyDescent="0.3">
      <c r="A266" s="20" t="e">
        <f t="array" ref="A266">LOOKUP(2,1/(COUNTIF($A$1:A265,'Members Data'!$A$3:$A$371)=0),'Members Data'!$A$3:$A$371)</f>
        <v>#N/A</v>
      </c>
      <c r="B266" s="21" t="e">
        <f>INDEX('Members Data'!$B$3:$B$371,MATCH(A266,'Members Data'!$A$3:$A$371,0))</f>
        <v>#N/A</v>
      </c>
      <c r="C266" s="21" t="e">
        <f>INDEX('Members Data'!$C$3:$C$372,MATCH(A266,'Members Data'!$A$3:$A$371,0))</f>
        <v>#N/A</v>
      </c>
      <c r="D266" s="21" t="e">
        <f>INDEX('Members Data'!$D$3:$D$371,MATCH(A266,'Members Data'!$A$3:$A$371,0))</f>
        <v>#N/A</v>
      </c>
      <c r="E266" s="21" t="str">
        <f>IFERROR(INDEX('Ring 2 11,12, 21 - 26'!#REF!,MATCH(A266,'Ring 2 11,12, 21 - 26'!#REF!,0)),"0")</f>
        <v>0</v>
      </c>
      <c r="F266" s="21" t="str">
        <f>IFERROR(INDEX('Ring 2 11,12, 21 - 26'!#REF!,MATCH(A266,'Ring 2 11,12, 21 - 26'!#REF!,0)),"0")</f>
        <v>0</v>
      </c>
      <c r="G266" s="21" t="str">
        <f>IFERROR(INDEX('Ring 2 11,12, 21 - 26'!#REF!,MATCH(A266,'Ring 2 11,12, 21 - 26'!#REF!,0)),"0")</f>
        <v>0</v>
      </c>
      <c r="H266" s="21" t="str">
        <f>IFERROR(INDEX('Ring 3 27 - 41'!#REF!,MATCH(A266,'Ring 3 27 - 41'!#REF!,0)),"0")</f>
        <v>0</v>
      </c>
      <c r="I266" s="21" t="str">
        <f>IFERROR(INDEX('Ring 3 27 - 41'!#REF!,MATCH(A266,'Ring 3 27 - 41'!#REF!,0)),"0")</f>
        <v>0</v>
      </c>
      <c r="J266" s="21" t="str">
        <f>IFERROR(INDEX('Ring 3 27 - 41'!#REF!,MATCH(A266,'Ring 3 27 - 41'!#REF!,0)),"0")</f>
        <v>0</v>
      </c>
      <c r="K266" s="18">
        <f t="shared" si="22"/>
        <v>0</v>
      </c>
      <c r="L266" s="1" cm="1">
        <f t="array" ref="L266">SUMPRODUCT((K266&lt;=$K$4:$K$307)/COUNTIF($K$4:$K$307,$K$4:$K$307))</f>
        <v>0.99999999999999634</v>
      </c>
      <c r="M266">
        <f t="shared" si="23"/>
        <v>0</v>
      </c>
      <c r="N266">
        <f t="shared" si="20"/>
        <v>0.99999999999999634</v>
      </c>
      <c r="O266">
        <f t="shared" si="24"/>
        <v>0</v>
      </c>
      <c r="P266">
        <f t="shared" si="21"/>
        <v>0.99999999999999634</v>
      </c>
    </row>
    <row r="267" spans="1:16" ht="17.399999999999999" x14ac:dyDescent="0.3">
      <c r="A267" s="20" t="e">
        <f t="array" ref="A267">LOOKUP(2,1/(COUNTIF($A$1:A266,'Members Data'!$A$3:$A$371)=0),'Members Data'!$A$3:$A$371)</f>
        <v>#N/A</v>
      </c>
      <c r="B267" s="21" t="e">
        <f>INDEX('Members Data'!$B$3:$B$371,MATCH(A267,'Members Data'!$A$3:$A$371,0))</f>
        <v>#N/A</v>
      </c>
      <c r="C267" s="21" t="e">
        <f>INDEX('Members Data'!$C$3:$C$372,MATCH(A267,'Members Data'!$A$3:$A$371,0))</f>
        <v>#N/A</v>
      </c>
      <c r="D267" s="21" t="e">
        <f>INDEX('Members Data'!$D$3:$D$371,MATCH(A267,'Members Data'!$A$3:$A$371,0))</f>
        <v>#N/A</v>
      </c>
      <c r="E267" s="21" t="str">
        <f>IFERROR(INDEX('Ring 2 11,12, 21 - 26'!#REF!,MATCH(A267,'Ring 2 11,12, 21 - 26'!#REF!,0)),"0")</f>
        <v>0</v>
      </c>
      <c r="F267" s="21" t="str">
        <f>IFERROR(INDEX('Ring 2 11,12, 21 - 26'!#REF!,MATCH(A267,'Ring 2 11,12, 21 - 26'!#REF!,0)),"0")</f>
        <v>0</v>
      </c>
      <c r="G267" s="21" t="str">
        <f>IFERROR(INDEX('Ring 2 11,12, 21 - 26'!#REF!,MATCH(A267,'Ring 2 11,12, 21 - 26'!#REF!,0)),"0")</f>
        <v>0</v>
      </c>
      <c r="H267" s="21" t="str">
        <f>IFERROR(INDEX('Ring 3 27 - 41'!#REF!,MATCH(A267,'Ring 3 27 - 41'!#REF!,0)),"0")</f>
        <v>0</v>
      </c>
      <c r="I267" s="21" t="str">
        <f>IFERROR(INDEX('Ring 3 27 - 41'!#REF!,MATCH(A267,'Ring 3 27 - 41'!#REF!,0)),"0")</f>
        <v>0</v>
      </c>
      <c r="J267" s="21" t="str">
        <f>IFERROR(INDEX('Ring 3 27 - 41'!#REF!,MATCH(A267,'Ring 3 27 - 41'!#REF!,0)),"0")</f>
        <v>0</v>
      </c>
      <c r="K267" s="18">
        <f t="shared" si="22"/>
        <v>0</v>
      </c>
      <c r="L267" s="1" cm="1">
        <f t="array" ref="L267">SUMPRODUCT((K267&lt;=$K$4:$K$307)/COUNTIF($K$4:$K$307,$K$4:$K$307))</f>
        <v>0.99999999999999634</v>
      </c>
      <c r="M267">
        <f t="shared" si="23"/>
        <v>0</v>
      </c>
      <c r="N267">
        <f t="shared" si="20"/>
        <v>0.99999999999999634</v>
      </c>
      <c r="O267">
        <f t="shared" si="24"/>
        <v>0</v>
      </c>
      <c r="P267">
        <f t="shared" si="21"/>
        <v>0.99999999999999634</v>
      </c>
    </row>
    <row r="268" spans="1:16" ht="17.399999999999999" x14ac:dyDescent="0.3">
      <c r="A268" s="20" t="e">
        <f t="array" ref="A268">LOOKUP(2,1/(COUNTIF($A$1:A267,'Members Data'!$A$3:$A$371)=0),'Members Data'!$A$3:$A$371)</f>
        <v>#N/A</v>
      </c>
      <c r="B268" s="21" t="e">
        <f>INDEX('Members Data'!$B$3:$B$371,MATCH(A268,'Members Data'!$A$3:$A$371,0))</f>
        <v>#N/A</v>
      </c>
      <c r="C268" s="21" t="e">
        <f>INDEX('Members Data'!$C$3:$C$372,MATCH(A268,'Members Data'!$A$3:$A$371,0))</f>
        <v>#N/A</v>
      </c>
      <c r="D268" s="21" t="e">
        <f>INDEX('Members Data'!$D$3:$D$371,MATCH(A268,'Members Data'!$A$3:$A$371,0))</f>
        <v>#N/A</v>
      </c>
      <c r="E268" s="21" t="str">
        <f>IFERROR(INDEX('Ring 2 11,12, 21 - 26'!#REF!,MATCH(A268,'Ring 2 11,12, 21 - 26'!#REF!,0)),"0")</f>
        <v>0</v>
      </c>
      <c r="F268" s="21" t="str">
        <f>IFERROR(INDEX('Ring 2 11,12, 21 - 26'!#REF!,MATCH(A268,'Ring 2 11,12, 21 - 26'!#REF!,0)),"0")</f>
        <v>0</v>
      </c>
      <c r="G268" s="21" t="str">
        <f>IFERROR(INDEX('Ring 2 11,12, 21 - 26'!#REF!,MATCH(A268,'Ring 2 11,12, 21 - 26'!#REF!,0)),"0")</f>
        <v>0</v>
      </c>
      <c r="H268" s="21" t="str">
        <f>IFERROR(INDEX('Ring 3 27 - 41'!#REF!,MATCH(A268,'Ring 3 27 - 41'!#REF!,0)),"0")</f>
        <v>0</v>
      </c>
      <c r="I268" s="21" t="str">
        <f>IFERROR(INDEX('Ring 3 27 - 41'!#REF!,MATCH(A268,'Ring 3 27 - 41'!#REF!,0)),"0")</f>
        <v>0</v>
      </c>
      <c r="J268" s="21" t="str">
        <f>IFERROR(INDEX('Ring 3 27 - 41'!#REF!,MATCH(A268,'Ring 3 27 - 41'!#REF!,0)),"0")</f>
        <v>0</v>
      </c>
      <c r="K268" s="18">
        <f t="shared" si="22"/>
        <v>0</v>
      </c>
      <c r="L268" s="1" cm="1">
        <f t="array" ref="L268">SUMPRODUCT((K268&lt;=$K$4:$K$307)/COUNTIF($K$4:$K$307,$K$4:$K$307))</f>
        <v>0.99999999999999634</v>
      </c>
      <c r="M268">
        <f t="shared" si="23"/>
        <v>0</v>
      </c>
      <c r="N268">
        <f t="shared" si="20"/>
        <v>0.99999999999999634</v>
      </c>
      <c r="O268">
        <f t="shared" si="24"/>
        <v>0</v>
      </c>
      <c r="P268">
        <f t="shared" si="21"/>
        <v>0.99999999999999634</v>
      </c>
    </row>
    <row r="269" spans="1:16" ht="17.399999999999999" x14ac:dyDescent="0.3">
      <c r="A269" s="20" t="e">
        <f t="array" ref="A269">LOOKUP(2,1/(COUNTIF($A$1:A268,'Members Data'!$A$3:$A$371)=0),'Members Data'!$A$3:$A$371)</f>
        <v>#N/A</v>
      </c>
      <c r="B269" s="21" t="e">
        <f>INDEX('Members Data'!$B$3:$B$371,MATCH(A269,'Members Data'!$A$3:$A$371,0))</f>
        <v>#N/A</v>
      </c>
      <c r="C269" s="21" t="e">
        <f>INDEX('Members Data'!$C$3:$C$372,MATCH(A269,'Members Data'!$A$3:$A$371,0))</f>
        <v>#N/A</v>
      </c>
      <c r="D269" s="21" t="e">
        <f>INDEX('Members Data'!$D$3:$D$371,MATCH(A269,'Members Data'!$A$3:$A$371,0))</f>
        <v>#N/A</v>
      </c>
      <c r="E269" s="21" t="str">
        <f>IFERROR(INDEX('Ring 2 11,12, 21 - 26'!#REF!,MATCH(A269,'Ring 2 11,12, 21 - 26'!#REF!,0)),"0")</f>
        <v>0</v>
      </c>
      <c r="F269" s="21" t="str">
        <f>IFERROR(INDEX('Ring 2 11,12, 21 - 26'!#REF!,MATCH(A269,'Ring 2 11,12, 21 - 26'!#REF!,0)),"0")</f>
        <v>0</v>
      </c>
      <c r="G269" s="21" t="str">
        <f>IFERROR(INDEX('Ring 2 11,12, 21 - 26'!#REF!,MATCH(A269,'Ring 2 11,12, 21 - 26'!#REF!,0)),"0")</f>
        <v>0</v>
      </c>
      <c r="H269" s="21" t="str">
        <f>IFERROR(INDEX('Ring 3 27 - 41'!#REF!,MATCH(A269,'Ring 3 27 - 41'!#REF!,0)),"0")</f>
        <v>0</v>
      </c>
      <c r="I269" s="21" t="str">
        <f>IFERROR(INDEX('Ring 3 27 - 41'!#REF!,MATCH(A269,'Ring 3 27 - 41'!#REF!,0)),"0")</f>
        <v>0</v>
      </c>
      <c r="J269" s="21" t="str">
        <f>IFERROR(INDEX('Ring 3 27 - 41'!#REF!,MATCH(A269,'Ring 3 27 - 41'!#REF!,0)),"0")</f>
        <v>0</v>
      </c>
      <c r="K269" s="18">
        <f t="shared" si="22"/>
        <v>0</v>
      </c>
      <c r="L269" s="1" cm="1">
        <f t="array" ref="L269">SUMPRODUCT((K269&lt;=$K$4:$K$307)/COUNTIF($K$4:$K$307,$K$4:$K$307))</f>
        <v>0.99999999999999634</v>
      </c>
      <c r="M269">
        <f t="shared" si="23"/>
        <v>0</v>
      </c>
      <c r="N269">
        <f t="shared" si="20"/>
        <v>0.99999999999999634</v>
      </c>
      <c r="O269">
        <f t="shared" si="24"/>
        <v>0</v>
      </c>
      <c r="P269">
        <f t="shared" si="21"/>
        <v>0.99999999999999634</v>
      </c>
    </row>
    <row r="270" spans="1:16" ht="17.399999999999999" x14ac:dyDescent="0.3">
      <c r="A270" s="20" t="e">
        <f t="array" ref="A270">LOOKUP(2,1/(COUNTIF($A$1:A269,'Members Data'!$A$3:$A$371)=0),'Members Data'!$A$3:$A$371)</f>
        <v>#N/A</v>
      </c>
      <c r="B270" s="21" t="e">
        <f>INDEX('Members Data'!$B$3:$B$371,MATCH(A270,'Members Data'!$A$3:$A$371,0))</f>
        <v>#N/A</v>
      </c>
      <c r="C270" s="21" t="e">
        <f>INDEX('Members Data'!$C$3:$C$372,MATCH(A270,'Members Data'!$A$3:$A$371,0))</f>
        <v>#N/A</v>
      </c>
      <c r="D270" s="21" t="e">
        <f>INDEX('Members Data'!$D$3:$D$371,MATCH(A270,'Members Data'!$A$3:$A$371,0))</f>
        <v>#N/A</v>
      </c>
      <c r="E270" s="21" t="str">
        <f>IFERROR(INDEX('Ring 2 11,12, 21 - 26'!#REF!,MATCH(A270,'Ring 2 11,12, 21 - 26'!#REF!,0)),"0")</f>
        <v>0</v>
      </c>
      <c r="F270" s="21" t="str">
        <f>IFERROR(INDEX('Ring 2 11,12, 21 - 26'!#REF!,MATCH(A270,'Ring 2 11,12, 21 - 26'!#REF!,0)),"0")</f>
        <v>0</v>
      </c>
      <c r="G270" s="21" t="str">
        <f>IFERROR(INDEX('Ring 2 11,12, 21 - 26'!#REF!,MATCH(A270,'Ring 2 11,12, 21 - 26'!#REF!,0)),"0")</f>
        <v>0</v>
      </c>
      <c r="H270" s="21" t="str">
        <f>IFERROR(INDEX('Ring 3 27 - 41'!#REF!,MATCH(A270,'Ring 3 27 - 41'!#REF!,0)),"0")</f>
        <v>0</v>
      </c>
      <c r="I270" s="21" t="str">
        <f>IFERROR(INDEX('Ring 3 27 - 41'!#REF!,MATCH(A270,'Ring 3 27 - 41'!#REF!,0)),"0")</f>
        <v>0</v>
      </c>
      <c r="J270" s="21" t="str">
        <f>IFERROR(INDEX('Ring 3 27 - 41'!#REF!,MATCH(A270,'Ring 3 27 - 41'!#REF!,0)),"0")</f>
        <v>0</v>
      </c>
      <c r="K270" s="18">
        <f t="shared" si="22"/>
        <v>0</v>
      </c>
      <c r="L270" s="1" cm="1">
        <f t="array" ref="L270">SUMPRODUCT((K270&lt;=$K$4:$K$307)/COUNTIF($K$4:$K$307,$K$4:$K$307))</f>
        <v>0.99999999999999634</v>
      </c>
      <c r="M270">
        <f t="shared" si="23"/>
        <v>0</v>
      </c>
      <c r="N270">
        <f t="shared" si="20"/>
        <v>0.99999999999999634</v>
      </c>
      <c r="O270">
        <f t="shared" si="24"/>
        <v>0</v>
      </c>
      <c r="P270">
        <f t="shared" si="21"/>
        <v>0.99999999999999634</v>
      </c>
    </row>
    <row r="271" spans="1:16" ht="17.399999999999999" x14ac:dyDescent="0.3">
      <c r="A271" s="20" t="e">
        <f t="array" ref="A271">LOOKUP(2,1/(COUNTIF($A$1:A270,'Members Data'!$A$3:$A$371)=0),'Members Data'!$A$3:$A$371)</f>
        <v>#N/A</v>
      </c>
      <c r="B271" s="21" t="e">
        <f>INDEX('Members Data'!$B$3:$B$371,MATCH(A271,'Members Data'!$A$3:$A$371,0))</f>
        <v>#N/A</v>
      </c>
      <c r="C271" s="21" t="e">
        <f>INDEX('Members Data'!$C$3:$C$372,MATCH(A271,'Members Data'!$A$3:$A$371,0))</f>
        <v>#N/A</v>
      </c>
      <c r="D271" s="21" t="e">
        <f>INDEX('Members Data'!$D$3:$D$371,MATCH(A271,'Members Data'!$A$3:$A$371,0))</f>
        <v>#N/A</v>
      </c>
      <c r="E271" s="21" t="str">
        <f>IFERROR(INDEX('Ring 2 11,12, 21 - 26'!#REF!,MATCH(A271,'Ring 2 11,12, 21 - 26'!#REF!,0)),"0")</f>
        <v>0</v>
      </c>
      <c r="F271" s="21" t="str">
        <f>IFERROR(INDEX('Ring 2 11,12, 21 - 26'!#REF!,MATCH(A271,'Ring 2 11,12, 21 - 26'!#REF!,0)),"0")</f>
        <v>0</v>
      </c>
      <c r="G271" s="21" t="str">
        <f>IFERROR(INDEX('Ring 2 11,12, 21 - 26'!#REF!,MATCH(A271,'Ring 2 11,12, 21 - 26'!#REF!,0)),"0")</f>
        <v>0</v>
      </c>
      <c r="H271" s="21" t="str">
        <f>IFERROR(INDEX('Ring 3 27 - 41'!#REF!,MATCH(A271,'Ring 3 27 - 41'!#REF!,0)),"0")</f>
        <v>0</v>
      </c>
      <c r="I271" s="21" t="str">
        <f>IFERROR(INDEX('Ring 3 27 - 41'!#REF!,MATCH(A271,'Ring 3 27 - 41'!#REF!,0)),"0")</f>
        <v>0</v>
      </c>
      <c r="J271" s="21" t="str">
        <f>IFERROR(INDEX('Ring 3 27 - 41'!#REF!,MATCH(A271,'Ring 3 27 - 41'!#REF!,0)),"0")</f>
        <v>0</v>
      </c>
      <c r="K271" s="18">
        <f t="shared" si="22"/>
        <v>0</v>
      </c>
      <c r="L271" s="1" cm="1">
        <f t="array" ref="L271">SUMPRODUCT((K271&lt;=$K$4:$K$307)/COUNTIF($K$4:$K$307,$K$4:$K$307))</f>
        <v>0.99999999999999634</v>
      </c>
      <c r="M271">
        <f t="shared" si="23"/>
        <v>0</v>
      </c>
      <c r="N271">
        <f t="shared" si="20"/>
        <v>0.99999999999999634</v>
      </c>
      <c r="O271">
        <f t="shared" si="24"/>
        <v>0</v>
      </c>
      <c r="P271">
        <f t="shared" si="21"/>
        <v>0.99999999999999634</v>
      </c>
    </row>
    <row r="272" spans="1:16" ht="17.399999999999999" x14ac:dyDescent="0.3">
      <c r="A272" s="20" t="e">
        <f t="array" ref="A272">LOOKUP(2,1/(COUNTIF($A$1:A271,'Members Data'!$A$3:$A$371)=0),'Members Data'!$A$3:$A$371)</f>
        <v>#N/A</v>
      </c>
      <c r="B272" s="21" t="e">
        <f>INDEX('Members Data'!$B$3:$B$371,MATCH(A272,'Members Data'!$A$3:$A$371,0))</f>
        <v>#N/A</v>
      </c>
      <c r="C272" s="21" t="e">
        <f>INDEX('Members Data'!$C$3:$C$372,MATCH(A272,'Members Data'!$A$3:$A$371,0))</f>
        <v>#N/A</v>
      </c>
      <c r="D272" s="21" t="e">
        <f>INDEX('Members Data'!$D$3:$D$371,MATCH(A272,'Members Data'!$A$3:$A$371,0))</f>
        <v>#N/A</v>
      </c>
      <c r="E272" s="21" t="str">
        <f>IFERROR(INDEX('Ring 2 11,12, 21 - 26'!#REF!,MATCH(A272,'Ring 2 11,12, 21 - 26'!#REF!,0)),"0")</f>
        <v>0</v>
      </c>
      <c r="F272" s="21" t="str">
        <f>IFERROR(INDEX('Ring 2 11,12, 21 - 26'!#REF!,MATCH(A272,'Ring 2 11,12, 21 - 26'!#REF!,0)),"0")</f>
        <v>0</v>
      </c>
      <c r="G272" s="21" t="str">
        <f>IFERROR(INDEX('Ring 2 11,12, 21 - 26'!#REF!,MATCH(A272,'Ring 2 11,12, 21 - 26'!#REF!,0)),"0")</f>
        <v>0</v>
      </c>
      <c r="H272" s="21" t="str">
        <f>IFERROR(INDEX('Ring 3 27 - 41'!#REF!,MATCH(A272,'Ring 3 27 - 41'!#REF!,0)),"0")</f>
        <v>0</v>
      </c>
      <c r="I272" s="21" t="str">
        <f>IFERROR(INDEX('Ring 3 27 - 41'!#REF!,MATCH(A272,'Ring 3 27 - 41'!#REF!,0)),"0")</f>
        <v>0</v>
      </c>
      <c r="J272" s="21" t="str">
        <f>IFERROR(INDEX('Ring 3 27 - 41'!#REF!,MATCH(A272,'Ring 3 27 - 41'!#REF!,0)),"0")</f>
        <v>0</v>
      </c>
      <c r="K272" s="18">
        <f t="shared" si="22"/>
        <v>0</v>
      </c>
      <c r="L272" s="1" cm="1">
        <f t="array" ref="L272">SUMPRODUCT((K272&lt;=$K$4:$K$307)/COUNTIF($K$4:$K$307,$K$4:$K$307))</f>
        <v>0.99999999999999634</v>
      </c>
      <c r="M272">
        <f t="shared" si="23"/>
        <v>0</v>
      </c>
      <c r="N272">
        <f t="shared" si="20"/>
        <v>0.99999999999999634</v>
      </c>
      <c r="O272">
        <f t="shared" si="24"/>
        <v>0</v>
      </c>
      <c r="P272">
        <f t="shared" si="21"/>
        <v>0.99999999999999634</v>
      </c>
    </row>
    <row r="273" spans="1:16" ht="17.399999999999999" x14ac:dyDescent="0.3">
      <c r="A273" s="20" t="e">
        <f t="array" ref="A273">LOOKUP(2,1/(COUNTIF($A$1:A272,'Members Data'!$A$3:$A$371)=0),'Members Data'!$A$3:$A$371)</f>
        <v>#N/A</v>
      </c>
      <c r="B273" s="21" t="e">
        <f>INDEX('Members Data'!$B$3:$B$371,MATCH(A273,'Members Data'!$A$3:$A$371,0))</f>
        <v>#N/A</v>
      </c>
      <c r="C273" s="21" t="e">
        <f>INDEX('Members Data'!$C$3:$C$372,MATCH(A273,'Members Data'!$A$3:$A$371,0))</f>
        <v>#N/A</v>
      </c>
      <c r="D273" s="21" t="e">
        <f>INDEX('Members Data'!$D$3:$D$371,MATCH(A273,'Members Data'!$A$3:$A$371,0))</f>
        <v>#N/A</v>
      </c>
      <c r="E273" s="21" t="str">
        <f>IFERROR(INDEX('Ring 2 11,12, 21 - 26'!#REF!,MATCH(A273,'Ring 2 11,12, 21 - 26'!#REF!,0)),"0")</f>
        <v>0</v>
      </c>
      <c r="F273" s="21" t="str">
        <f>IFERROR(INDEX('Ring 2 11,12, 21 - 26'!#REF!,MATCH(A273,'Ring 2 11,12, 21 - 26'!#REF!,0)),"0")</f>
        <v>0</v>
      </c>
      <c r="G273" s="21" t="str">
        <f>IFERROR(INDEX('Ring 2 11,12, 21 - 26'!#REF!,MATCH(A273,'Ring 2 11,12, 21 - 26'!#REF!,0)),"0")</f>
        <v>0</v>
      </c>
      <c r="H273" s="21" t="str">
        <f>IFERROR(INDEX('Ring 3 27 - 41'!#REF!,MATCH(A273,'Ring 3 27 - 41'!#REF!,0)),"0")</f>
        <v>0</v>
      </c>
      <c r="I273" s="21" t="str">
        <f>IFERROR(INDEX('Ring 3 27 - 41'!#REF!,MATCH(A273,'Ring 3 27 - 41'!#REF!,0)),"0")</f>
        <v>0</v>
      </c>
      <c r="J273" s="21" t="str">
        <f>IFERROR(INDEX('Ring 3 27 - 41'!#REF!,MATCH(A273,'Ring 3 27 - 41'!#REF!,0)),"0")</f>
        <v>0</v>
      </c>
      <c r="K273" s="18">
        <f t="shared" si="22"/>
        <v>0</v>
      </c>
      <c r="L273" s="1" cm="1">
        <f t="array" ref="L273">SUMPRODUCT((K273&lt;=$K$4:$K$307)/COUNTIF($K$4:$K$307,$K$4:$K$307))</f>
        <v>0.99999999999999634</v>
      </c>
      <c r="M273">
        <f t="shared" si="23"/>
        <v>0</v>
      </c>
      <c r="N273">
        <f t="shared" si="20"/>
        <v>0.99999999999999634</v>
      </c>
      <c r="O273">
        <f t="shared" si="24"/>
        <v>0</v>
      </c>
      <c r="P273">
        <f t="shared" si="21"/>
        <v>0.99999999999999634</v>
      </c>
    </row>
    <row r="274" spans="1:16" ht="17.399999999999999" x14ac:dyDescent="0.3">
      <c r="A274" s="20" t="e">
        <f t="array" ref="A274">LOOKUP(2,1/(COUNTIF($A$1:A273,'Members Data'!$A$3:$A$371)=0),'Members Data'!$A$3:$A$371)</f>
        <v>#N/A</v>
      </c>
      <c r="B274" s="21" t="e">
        <f>INDEX('Members Data'!$B$3:$B$371,MATCH(A274,'Members Data'!$A$3:$A$371,0))</f>
        <v>#N/A</v>
      </c>
      <c r="C274" s="21" t="e">
        <f>INDEX('Members Data'!$C$3:$C$372,MATCH(A274,'Members Data'!$A$3:$A$371,0))</f>
        <v>#N/A</v>
      </c>
      <c r="D274" s="21" t="e">
        <f>INDEX('Members Data'!$D$3:$D$371,MATCH(A274,'Members Data'!$A$3:$A$371,0))</f>
        <v>#N/A</v>
      </c>
      <c r="E274" s="21" t="str">
        <f>IFERROR(INDEX('Ring 2 11,12, 21 - 26'!#REF!,MATCH(A274,'Ring 2 11,12, 21 - 26'!#REF!,0)),"0")</f>
        <v>0</v>
      </c>
      <c r="F274" s="21" t="str">
        <f>IFERROR(INDEX('Ring 2 11,12, 21 - 26'!#REF!,MATCH(A274,'Ring 2 11,12, 21 - 26'!#REF!,0)),"0")</f>
        <v>0</v>
      </c>
      <c r="G274" s="21" t="str">
        <f>IFERROR(INDEX('Ring 2 11,12, 21 - 26'!#REF!,MATCH(A274,'Ring 2 11,12, 21 - 26'!#REF!,0)),"0")</f>
        <v>0</v>
      </c>
      <c r="H274" s="21" t="str">
        <f>IFERROR(INDEX('Ring 3 27 - 41'!#REF!,MATCH(A274,'Ring 3 27 - 41'!#REF!,0)),"0")</f>
        <v>0</v>
      </c>
      <c r="I274" s="21" t="str">
        <f>IFERROR(INDEX('Ring 3 27 - 41'!#REF!,MATCH(A274,'Ring 3 27 - 41'!#REF!,0)),"0")</f>
        <v>0</v>
      </c>
      <c r="J274" s="21" t="str">
        <f>IFERROR(INDEX('Ring 3 27 - 41'!#REF!,MATCH(A274,'Ring 3 27 - 41'!#REF!,0)),"0")</f>
        <v>0</v>
      </c>
      <c r="K274" s="18">
        <f t="shared" si="22"/>
        <v>0</v>
      </c>
      <c r="L274" s="1" cm="1">
        <f t="array" ref="L274">SUMPRODUCT((K274&lt;=$K$4:$K$307)/COUNTIF($K$4:$K$307,$K$4:$K$307))</f>
        <v>0.99999999999999634</v>
      </c>
      <c r="M274">
        <f t="shared" si="23"/>
        <v>0</v>
      </c>
      <c r="N274">
        <f t="shared" si="20"/>
        <v>0.99999999999999634</v>
      </c>
      <c r="O274">
        <f t="shared" si="24"/>
        <v>0</v>
      </c>
      <c r="P274">
        <f t="shared" si="21"/>
        <v>0.99999999999999634</v>
      </c>
    </row>
    <row r="275" spans="1:16" ht="17.399999999999999" x14ac:dyDescent="0.3">
      <c r="A275" s="20" t="e">
        <f t="array" ref="A275">LOOKUP(2,1/(COUNTIF($A$1:A274,'Members Data'!$A$3:$A$371)=0),'Members Data'!$A$3:$A$371)</f>
        <v>#N/A</v>
      </c>
      <c r="B275" s="21" t="e">
        <f>INDEX('Members Data'!$B$3:$B$371,MATCH(A275,'Members Data'!$A$3:$A$371,0))</f>
        <v>#N/A</v>
      </c>
      <c r="C275" s="21" t="e">
        <f>INDEX('Members Data'!$C$3:$C$372,MATCH(A275,'Members Data'!$A$3:$A$371,0))</f>
        <v>#N/A</v>
      </c>
      <c r="D275" s="21" t="e">
        <f>INDEX('Members Data'!$D$3:$D$371,MATCH(A275,'Members Data'!$A$3:$A$371,0))</f>
        <v>#N/A</v>
      </c>
      <c r="E275" s="21" t="str">
        <f>IFERROR(INDEX('Ring 2 11,12, 21 - 26'!#REF!,MATCH(A275,'Ring 2 11,12, 21 - 26'!#REF!,0)),"0")</f>
        <v>0</v>
      </c>
      <c r="F275" s="21" t="str">
        <f>IFERROR(INDEX('Ring 2 11,12, 21 - 26'!#REF!,MATCH(A275,'Ring 2 11,12, 21 - 26'!#REF!,0)),"0")</f>
        <v>0</v>
      </c>
      <c r="G275" s="21" t="str">
        <f>IFERROR(INDEX('Ring 2 11,12, 21 - 26'!#REF!,MATCH(A275,'Ring 2 11,12, 21 - 26'!#REF!,0)),"0")</f>
        <v>0</v>
      </c>
      <c r="H275" s="21" t="str">
        <f>IFERROR(INDEX('Ring 3 27 - 41'!#REF!,MATCH(A275,'Ring 3 27 - 41'!#REF!,0)),"0")</f>
        <v>0</v>
      </c>
      <c r="I275" s="21" t="str">
        <f>IFERROR(INDEX('Ring 3 27 - 41'!#REF!,MATCH(A275,'Ring 3 27 - 41'!#REF!,0)),"0")</f>
        <v>0</v>
      </c>
      <c r="J275" s="21" t="str">
        <f>IFERROR(INDEX('Ring 3 27 - 41'!#REF!,MATCH(A275,'Ring 3 27 - 41'!#REF!,0)),"0")</f>
        <v>0</v>
      </c>
      <c r="K275" s="18">
        <f t="shared" si="22"/>
        <v>0</v>
      </c>
      <c r="L275" s="1" cm="1">
        <f t="array" ref="L275">SUMPRODUCT((K275&lt;=$K$4:$K$307)/COUNTIF($K$4:$K$307,$K$4:$K$307))</f>
        <v>0.99999999999999634</v>
      </c>
      <c r="M275">
        <f t="shared" si="23"/>
        <v>0</v>
      </c>
      <c r="N275">
        <f t="shared" si="20"/>
        <v>0.99999999999999634</v>
      </c>
      <c r="O275">
        <f t="shared" si="24"/>
        <v>0</v>
      </c>
      <c r="P275">
        <f t="shared" si="21"/>
        <v>0.99999999999999634</v>
      </c>
    </row>
    <row r="276" spans="1:16" ht="17.399999999999999" x14ac:dyDescent="0.3">
      <c r="A276" s="20" t="e">
        <f t="array" ref="A276">LOOKUP(2,1/(COUNTIF($A$1:A275,'Members Data'!$A$3:$A$371)=0),'Members Data'!$A$3:$A$371)</f>
        <v>#N/A</v>
      </c>
      <c r="B276" s="21" t="e">
        <f>INDEX('Members Data'!$B$3:$B$371,MATCH(A276,'Members Data'!$A$3:$A$371,0))</f>
        <v>#N/A</v>
      </c>
      <c r="C276" s="21" t="e">
        <f>INDEX('Members Data'!$C$3:$C$372,MATCH(A276,'Members Data'!$A$3:$A$371,0))</f>
        <v>#N/A</v>
      </c>
      <c r="D276" s="21" t="e">
        <f>INDEX('Members Data'!$D$3:$D$371,MATCH(A276,'Members Data'!$A$3:$A$371,0))</f>
        <v>#N/A</v>
      </c>
      <c r="E276" s="21" t="str">
        <f>IFERROR(INDEX('Ring 2 11,12, 21 - 26'!#REF!,MATCH(A276,'Ring 2 11,12, 21 - 26'!#REF!,0)),"0")</f>
        <v>0</v>
      </c>
      <c r="F276" s="21" t="str">
        <f>IFERROR(INDEX('Ring 2 11,12, 21 - 26'!#REF!,MATCH(A276,'Ring 2 11,12, 21 - 26'!#REF!,0)),"0")</f>
        <v>0</v>
      </c>
      <c r="G276" s="21" t="str">
        <f>IFERROR(INDEX('Ring 2 11,12, 21 - 26'!#REF!,MATCH(A276,'Ring 2 11,12, 21 - 26'!#REF!,0)),"0")</f>
        <v>0</v>
      </c>
      <c r="H276" s="21" t="str">
        <f>IFERROR(INDEX('Ring 3 27 - 41'!#REF!,MATCH(A276,'Ring 3 27 - 41'!#REF!,0)),"0")</f>
        <v>0</v>
      </c>
      <c r="I276" s="21" t="str">
        <f>IFERROR(INDEX('Ring 3 27 - 41'!#REF!,MATCH(A276,'Ring 3 27 - 41'!#REF!,0)),"0")</f>
        <v>0</v>
      </c>
      <c r="J276" s="21" t="str">
        <f>IFERROR(INDEX('Ring 3 27 - 41'!#REF!,MATCH(A276,'Ring 3 27 - 41'!#REF!,0)),"0")</f>
        <v>0</v>
      </c>
      <c r="K276" s="18">
        <f t="shared" si="22"/>
        <v>0</v>
      </c>
      <c r="L276" s="1" cm="1">
        <f t="array" ref="L276">SUMPRODUCT((K276&lt;=$K$4:$K$307)/COUNTIF($K$4:$K$307,$K$4:$K$307))</f>
        <v>0.99999999999999634</v>
      </c>
      <c r="M276">
        <f t="shared" si="23"/>
        <v>0</v>
      </c>
      <c r="N276">
        <f t="shared" si="20"/>
        <v>0.99999999999999634</v>
      </c>
      <c r="O276">
        <f t="shared" si="24"/>
        <v>0</v>
      </c>
      <c r="P276">
        <f t="shared" si="21"/>
        <v>0.99999999999999634</v>
      </c>
    </row>
    <row r="277" spans="1:16" ht="17.399999999999999" x14ac:dyDescent="0.3">
      <c r="A277" s="20" t="e">
        <f t="array" ref="A277">LOOKUP(2,1/(COUNTIF($A$1:A276,'Members Data'!$A$3:$A$371)=0),'Members Data'!$A$3:$A$371)</f>
        <v>#N/A</v>
      </c>
      <c r="B277" s="21" t="e">
        <f>INDEX('Members Data'!$B$3:$B$371,MATCH(A277,'Members Data'!$A$3:$A$371,0))</f>
        <v>#N/A</v>
      </c>
      <c r="C277" s="21" t="e">
        <f>INDEX('Members Data'!$C$3:$C$372,MATCH(A277,'Members Data'!$A$3:$A$371,0))</f>
        <v>#N/A</v>
      </c>
      <c r="D277" s="21" t="e">
        <f>INDEX('Members Data'!$D$3:$D$371,MATCH(A277,'Members Data'!$A$3:$A$371,0))</f>
        <v>#N/A</v>
      </c>
      <c r="E277" s="21" t="str">
        <f>IFERROR(INDEX('Ring 2 11,12, 21 - 26'!#REF!,MATCH(A277,'Ring 2 11,12, 21 - 26'!#REF!,0)),"0")</f>
        <v>0</v>
      </c>
      <c r="F277" s="21" t="str">
        <f>IFERROR(INDEX('Ring 2 11,12, 21 - 26'!#REF!,MATCH(A277,'Ring 2 11,12, 21 - 26'!#REF!,0)),"0")</f>
        <v>0</v>
      </c>
      <c r="G277" s="21" t="str">
        <f>IFERROR(INDEX('Ring 2 11,12, 21 - 26'!#REF!,MATCH(A277,'Ring 2 11,12, 21 - 26'!#REF!,0)),"0")</f>
        <v>0</v>
      </c>
      <c r="H277" s="21" t="str">
        <f>IFERROR(INDEX('Ring 3 27 - 41'!#REF!,MATCH(A277,'Ring 3 27 - 41'!#REF!,0)),"0")</f>
        <v>0</v>
      </c>
      <c r="I277" s="21" t="str">
        <f>IFERROR(INDEX('Ring 3 27 - 41'!#REF!,MATCH(A277,'Ring 3 27 - 41'!#REF!,0)),"0")</f>
        <v>0</v>
      </c>
      <c r="J277" s="21" t="str">
        <f>IFERROR(INDEX('Ring 3 27 - 41'!#REF!,MATCH(A277,'Ring 3 27 - 41'!#REF!,0)),"0")</f>
        <v>0</v>
      </c>
      <c r="K277" s="18">
        <f t="shared" si="22"/>
        <v>0</v>
      </c>
      <c r="L277" s="1" cm="1">
        <f t="array" ref="L277">SUMPRODUCT((K277&lt;=$K$4:$K$307)/COUNTIF($K$4:$K$307,$K$4:$K$307))</f>
        <v>0.99999999999999634</v>
      </c>
      <c r="M277">
        <f t="shared" si="23"/>
        <v>0</v>
      </c>
      <c r="N277">
        <f t="shared" si="20"/>
        <v>0.99999999999999634</v>
      </c>
      <c r="O277">
        <f t="shared" si="24"/>
        <v>0</v>
      </c>
      <c r="P277">
        <f t="shared" si="21"/>
        <v>0.99999999999999634</v>
      </c>
    </row>
    <row r="278" spans="1:16" ht="17.399999999999999" x14ac:dyDescent="0.3">
      <c r="A278" s="20" t="e">
        <f t="array" ref="A278">LOOKUP(2,1/(COUNTIF($A$1:A277,'Members Data'!$A$3:$A$371)=0),'Members Data'!$A$3:$A$371)</f>
        <v>#N/A</v>
      </c>
      <c r="B278" s="21" t="e">
        <f>INDEX('Members Data'!$B$3:$B$371,MATCH(A278,'Members Data'!$A$3:$A$371,0))</f>
        <v>#N/A</v>
      </c>
      <c r="C278" s="21" t="e">
        <f>INDEX('Members Data'!$C$3:$C$372,MATCH(A278,'Members Data'!$A$3:$A$371,0))</f>
        <v>#N/A</v>
      </c>
      <c r="D278" s="21" t="e">
        <f>INDEX('Members Data'!$D$3:$D$371,MATCH(A278,'Members Data'!$A$3:$A$371,0))</f>
        <v>#N/A</v>
      </c>
      <c r="E278" s="21" t="str">
        <f>IFERROR(INDEX('Ring 2 11,12, 21 - 26'!#REF!,MATCH(A278,'Ring 2 11,12, 21 - 26'!#REF!,0)),"0")</f>
        <v>0</v>
      </c>
      <c r="F278" s="21" t="str">
        <f>IFERROR(INDEX('Ring 2 11,12, 21 - 26'!#REF!,MATCH(A278,'Ring 2 11,12, 21 - 26'!#REF!,0)),"0")</f>
        <v>0</v>
      </c>
      <c r="G278" s="21" t="str">
        <f>IFERROR(INDEX('Ring 2 11,12, 21 - 26'!#REF!,MATCH(A278,'Ring 2 11,12, 21 - 26'!#REF!,0)),"0")</f>
        <v>0</v>
      </c>
      <c r="H278" s="21" t="str">
        <f>IFERROR(INDEX('Ring 3 27 - 41'!#REF!,MATCH(A278,'Ring 3 27 - 41'!#REF!,0)),"0")</f>
        <v>0</v>
      </c>
      <c r="I278" s="21" t="str">
        <f>IFERROR(INDEX('Ring 3 27 - 41'!#REF!,MATCH(A278,'Ring 3 27 - 41'!#REF!,0)),"0")</f>
        <v>0</v>
      </c>
      <c r="J278" s="21" t="str">
        <f>IFERROR(INDEX('Ring 3 27 - 41'!#REF!,MATCH(A278,'Ring 3 27 - 41'!#REF!,0)),"0")</f>
        <v>0</v>
      </c>
      <c r="K278" s="18">
        <f t="shared" si="22"/>
        <v>0</v>
      </c>
      <c r="L278" s="1" cm="1">
        <f t="array" ref="L278">SUMPRODUCT((K278&lt;=$K$4:$K$307)/COUNTIF($K$4:$K$307,$K$4:$K$307))</f>
        <v>0.99999999999999634</v>
      </c>
      <c r="M278">
        <f t="shared" si="23"/>
        <v>0</v>
      </c>
      <c r="N278">
        <f t="shared" si="20"/>
        <v>0.99999999999999634</v>
      </c>
      <c r="O278">
        <f t="shared" si="24"/>
        <v>0</v>
      </c>
      <c r="P278">
        <f t="shared" si="21"/>
        <v>0.99999999999999634</v>
      </c>
    </row>
    <row r="279" spans="1:16" ht="17.399999999999999" x14ac:dyDescent="0.3">
      <c r="A279" s="20" t="e">
        <f t="array" ref="A279">LOOKUP(2,1/(COUNTIF($A$1:A278,'Members Data'!$A$3:$A$371)=0),'Members Data'!$A$3:$A$371)</f>
        <v>#N/A</v>
      </c>
      <c r="B279" s="21" t="e">
        <f>INDEX('Members Data'!$B$3:$B$371,MATCH(A279,'Members Data'!$A$3:$A$371,0))</f>
        <v>#N/A</v>
      </c>
      <c r="C279" s="21" t="e">
        <f>INDEX('Members Data'!$C$3:$C$372,MATCH(A279,'Members Data'!$A$3:$A$371,0))</f>
        <v>#N/A</v>
      </c>
      <c r="D279" s="21" t="e">
        <f>INDEX('Members Data'!$D$3:$D$371,MATCH(A279,'Members Data'!$A$3:$A$371,0))</f>
        <v>#N/A</v>
      </c>
      <c r="E279" s="21" t="str">
        <f>IFERROR(INDEX('Ring 2 11,12, 21 - 26'!#REF!,MATCH(A279,'Ring 2 11,12, 21 - 26'!#REF!,0)),"0")</f>
        <v>0</v>
      </c>
      <c r="F279" s="21" t="str">
        <f>IFERROR(INDEX('Ring 2 11,12, 21 - 26'!#REF!,MATCH(A279,'Ring 2 11,12, 21 - 26'!#REF!,0)),"0")</f>
        <v>0</v>
      </c>
      <c r="G279" s="21" t="str">
        <f>IFERROR(INDEX('Ring 2 11,12, 21 - 26'!#REF!,MATCH(A279,'Ring 2 11,12, 21 - 26'!#REF!,0)),"0")</f>
        <v>0</v>
      </c>
      <c r="H279" s="21" t="str">
        <f>IFERROR(INDEX('Ring 3 27 - 41'!#REF!,MATCH(A279,'Ring 3 27 - 41'!#REF!,0)),"0")</f>
        <v>0</v>
      </c>
      <c r="I279" s="21" t="str">
        <f>IFERROR(INDEX('Ring 3 27 - 41'!#REF!,MATCH(A279,'Ring 3 27 - 41'!#REF!,0)),"0")</f>
        <v>0</v>
      </c>
      <c r="J279" s="21" t="str">
        <f>IFERROR(INDEX('Ring 3 27 - 41'!#REF!,MATCH(A279,'Ring 3 27 - 41'!#REF!,0)),"0")</f>
        <v>0</v>
      </c>
      <c r="K279" s="18">
        <f t="shared" si="22"/>
        <v>0</v>
      </c>
      <c r="L279" s="1" cm="1">
        <f t="array" ref="L279">SUMPRODUCT((K279&lt;=$K$4:$K$307)/COUNTIF($K$4:$K$307,$K$4:$K$307))</f>
        <v>0.99999999999999634</v>
      </c>
      <c r="M279">
        <f t="shared" si="23"/>
        <v>0</v>
      </c>
      <c r="N279">
        <f t="shared" si="20"/>
        <v>0.99999999999999634</v>
      </c>
      <c r="O279">
        <f t="shared" si="24"/>
        <v>0</v>
      </c>
      <c r="P279">
        <f t="shared" si="21"/>
        <v>0.99999999999999634</v>
      </c>
    </row>
    <row r="280" spans="1:16" ht="17.399999999999999" x14ac:dyDescent="0.3">
      <c r="A280" s="20" t="e">
        <f t="array" ref="A280">LOOKUP(2,1/(COUNTIF($A$1:A279,'Members Data'!$A$3:$A$371)=0),'Members Data'!$A$3:$A$371)</f>
        <v>#N/A</v>
      </c>
      <c r="B280" s="21" t="e">
        <f>INDEX('Members Data'!$B$3:$B$371,MATCH(A280,'Members Data'!$A$3:$A$371,0))</f>
        <v>#N/A</v>
      </c>
      <c r="C280" s="21" t="e">
        <f>INDEX('Members Data'!$C$3:$C$372,MATCH(A280,'Members Data'!$A$3:$A$371,0))</f>
        <v>#N/A</v>
      </c>
      <c r="D280" s="21" t="e">
        <f>INDEX('Members Data'!$D$3:$D$371,MATCH(A280,'Members Data'!$A$3:$A$371,0))</f>
        <v>#N/A</v>
      </c>
      <c r="E280" s="21" t="str">
        <f>IFERROR(INDEX('Ring 2 11,12, 21 - 26'!#REF!,MATCH(A280,'Ring 2 11,12, 21 - 26'!#REF!,0)),"0")</f>
        <v>0</v>
      </c>
      <c r="F280" s="21" t="str">
        <f>IFERROR(INDEX('Ring 2 11,12, 21 - 26'!#REF!,MATCH(A280,'Ring 2 11,12, 21 - 26'!#REF!,0)),"0")</f>
        <v>0</v>
      </c>
      <c r="G280" s="21" t="str">
        <f>IFERROR(INDEX('Ring 2 11,12, 21 - 26'!#REF!,MATCH(A280,'Ring 2 11,12, 21 - 26'!#REF!,0)),"0")</f>
        <v>0</v>
      </c>
      <c r="H280" s="21" t="str">
        <f>IFERROR(INDEX('Ring 3 27 - 41'!#REF!,MATCH(A280,'Ring 3 27 - 41'!#REF!,0)),"0")</f>
        <v>0</v>
      </c>
      <c r="I280" s="21" t="str">
        <f>IFERROR(INDEX('Ring 3 27 - 41'!#REF!,MATCH(A280,'Ring 3 27 - 41'!#REF!,0)),"0")</f>
        <v>0</v>
      </c>
      <c r="J280" s="21" t="str">
        <f>IFERROR(INDEX('Ring 3 27 - 41'!#REF!,MATCH(A280,'Ring 3 27 - 41'!#REF!,0)),"0")</f>
        <v>0</v>
      </c>
      <c r="K280" s="18">
        <f t="shared" si="22"/>
        <v>0</v>
      </c>
      <c r="L280" s="1" cm="1">
        <f t="array" ref="L280">SUMPRODUCT((K280&lt;=$K$4:$K$307)/COUNTIF($K$4:$K$307,$K$4:$K$307))</f>
        <v>0.99999999999999634</v>
      </c>
      <c r="M280">
        <f t="shared" si="23"/>
        <v>0</v>
      </c>
      <c r="N280">
        <f t="shared" si="20"/>
        <v>0.99999999999999634</v>
      </c>
      <c r="O280">
        <f t="shared" si="24"/>
        <v>0</v>
      </c>
      <c r="P280">
        <f t="shared" si="21"/>
        <v>0.99999999999999634</v>
      </c>
    </row>
    <row r="281" spans="1:16" ht="17.399999999999999" x14ac:dyDescent="0.3">
      <c r="A281" s="20" t="e">
        <f t="array" ref="A281">LOOKUP(2,1/(COUNTIF($A$1:A280,'Members Data'!$A$3:$A$371)=0),'Members Data'!$A$3:$A$371)</f>
        <v>#N/A</v>
      </c>
      <c r="B281" s="21" t="e">
        <f>INDEX('Members Data'!$B$3:$B$371,MATCH(A281,'Members Data'!$A$3:$A$371,0))</f>
        <v>#N/A</v>
      </c>
      <c r="C281" s="21" t="e">
        <f>INDEX('Members Data'!$C$3:$C$372,MATCH(A281,'Members Data'!$A$3:$A$371,0))</f>
        <v>#N/A</v>
      </c>
      <c r="D281" s="21" t="e">
        <f>INDEX('Members Data'!$D$3:$D$371,MATCH(A281,'Members Data'!$A$3:$A$371,0))</f>
        <v>#N/A</v>
      </c>
      <c r="E281" s="21" t="str">
        <f>IFERROR(INDEX('Ring 2 11,12, 21 - 26'!#REF!,MATCH(A281,'Ring 2 11,12, 21 - 26'!#REF!,0)),"0")</f>
        <v>0</v>
      </c>
      <c r="F281" s="21" t="str">
        <f>IFERROR(INDEX('Ring 2 11,12, 21 - 26'!#REF!,MATCH(A281,'Ring 2 11,12, 21 - 26'!#REF!,0)),"0")</f>
        <v>0</v>
      </c>
      <c r="G281" s="21" t="str">
        <f>IFERROR(INDEX('Ring 2 11,12, 21 - 26'!#REF!,MATCH(A281,'Ring 2 11,12, 21 - 26'!#REF!,0)),"0")</f>
        <v>0</v>
      </c>
      <c r="H281" s="21" t="str">
        <f>IFERROR(INDEX('Ring 3 27 - 41'!#REF!,MATCH(A281,'Ring 3 27 - 41'!#REF!,0)),"0")</f>
        <v>0</v>
      </c>
      <c r="I281" s="21" t="str">
        <f>IFERROR(INDEX('Ring 3 27 - 41'!#REF!,MATCH(A281,'Ring 3 27 - 41'!#REF!,0)),"0")</f>
        <v>0</v>
      </c>
      <c r="J281" s="21" t="str">
        <f>IFERROR(INDEX('Ring 3 27 - 41'!#REF!,MATCH(A281,'Ring 3 27 - 41'!#REF!,0)),"0")</f>
        <v>0</v>
      </c>
      <c r="K281" s="18">
        <f t="shared" si="22"/>
        <v>0</v>
      </c>
      <c r="L281" s="1" cm="1">
        <f t="array" ref="L281">SUMPRODUCT((K281&lt;=$K$4:$K$307)/COUNTIF($K$4:$K$307,$K$4:$K$307))</f>
        <v>0.99999999999999634</v>
      </c>
      <c r="M281">
        <f t="shared" si="23"/>
        <v>0</v>
      </c>
      <c r="N281">
        <f t="shared" si="20"/>
        <v>0.99999999999999634</v>
      </c>
      <c r="O281">
        <f t="shared" si="24"/>
        <v>0</v>
      </c>
      <c r="P281">
        <f t="shared" si="21"/>
        <v>0.99999999999999634</v>
      </c>
    </row>
    <row r="282" spans="1:16" ht="17.399999999999999" x14ac:dyDescent="0.3">
      <c r="A282" s="20" t="e">
        <f t="array" ref="A282">LOOKUP(2,1/(COUNTIF($A$1:A281,'Members Data'!$A$3:$A$371)=0),'Members Data'!$A$3:$A$371)</f>
        <v>#N/A</v>
      </c>
      <c r="B282" s="21" t="e">
        <f>INDEX('Members Data'!$B$3:$B$371,MATCH(A282,'Members Data'!$A$3:$A$371,0))</f>
        <v>#N/A</v>
      </c>
      <c r="C282" s="21" t="e">
        <f>INDEX('Members Data'!$C$3:$C$372,MATCH(A282,'Members Data'!$A$3:$A$371,0))</f>
        <v>#N/A</v>
      </c>
      <c r="D282" s="21" t="e">
        <f>INDEX('Members Data'!$D$3:$D$371,MATCH(A282,'Members Data'!$A$3:$A$371,0))</f>
        <v>#N/A</v>
      </c>
      <c r="E282" s="21" t="str">
        <f>IFERROR(INDEX('Ring 2 11,12, 21 - 26'!#REF!,MATCH(A282,'Ring 2 11,12, 21 - 26'!#REF!,0)),"0")</f>
        <v>0</v>
      </c>
      <c r="F282" s="21" t="str">
        <f>IFERROR(INDEX('Ring 2 11,12, 21 - 26'!#REF!,MATCH(A282,'Ring 2 11,12, 21 - 26'!#REF!,0)),"0")</f>
        <v>0</v>
      </c>
      <c r="G282" s="21" t="str">
        <f>IFERROR(INDEX('Ring 2 11,12, 21 - 26'!#REF!,MATCH(A282,'Ring 2 11,12, 21 - 26'!#REF!,0)),"0")</f>
        <v>0</v>
      </c>
      <c r="H282" s="21" t="str">
        <f>IFERROR(INDEX('Ring 3 27 - 41'!#REF!,MATCH(A282,'Ring 3 27 - 41'!#REF!,0)),"0")</f>
        <v>0</v>
      </c>
      <c r="I282" s="21" t="str">
        <f>IFERROR(INDEX('Ring 3 27 - 41'!#REF!,MATCH(A282,'Ring 3 27 - 41'!#REF!,0)),"0")</f>
        <v>0</v>
      </c>
      <c r="J282" s="21" t="str">
        <f>IFERROR(INDEX('Ring 3 27 - 41'!#REF!,MATCH(A282,'Ring 3 27 - 41'!#REF!,0)),"0")</f>
        <v>0</v>
      </c>
      <c r="K282" s="18">
        <f t="shared" si="22"/>
        <v>0</v>
      </c>
      <c r="L282" s="1" cm="1">
        <f t="array" ref="L282">SUMPRODUCT((K282&lt;=$K$4:$K$307)/COUNTIF($K$4:$K$307,$K$4:$K$307))</f>
        <v>0.99999999999999634</v>
      </c>
      <c r="M282">
        <f t="shared" si="23"/>
        <v>0</v>
      </c>
      <c r="N282">
        <f t="shared" si="20"/>
        <v>0.99999999999999634</v>
      </c>
      <c r="O282">
        <f t="shared" si="24"/>
        <v>0</v>
      </c>
      <c r="P282">
        <f t="shared" si="21"/>
        <v>0.99999999999999634</v>
      </c>
    </row>
    <row r="283" spans="1:16" ht="17.399999999999999" x14ac:dyDescent="0.3">
      <c r="A283" s="20" t="e">
        <f t="array" ref="A283">LOOKUP(2,1/(COUNTIF($A$1:A282,'Members Data'!$A$3:$A$371)=0),'Members Data'!$A$3:$A$371)</f>
        <v>#N/A</v>
      </c>
      <c r="B283" s="21" t="e">
        <f>INDEX('Members Data'!$B$3:$B$371,MATCH(A283,'Members Data'!$A$3:$A$371,0))</f>
        <v>#N/A</v>
      </c>
      <c r="C283" s="21" t="e">
        <f>INDEX('Members Data'!$C$3:$C$372,MATCH(A283,'Members Data'!$A$3:$A$371,0))</f>
        <v>#N/A</v>
      </c>
      <c r="D283" s="21" t="e">
        <f>INDEX('Members Data'!$D$3:$D$371,MATCH(A283,'Members Data'!$A$3:$A$371,0))</f>
        <v>#N/A</v>
      </c>
      <c r="E283" s="21" t="str">
        <f>IFERROR(INDEX('Ring 2 11,12, 21 - 26'!#REF!,MATCH(A283,'Ring 2 11,12, 21 - 26'!#REF!,0)),"0")</f>
        <v>0</v>
      </c>
      <c r="F283" s="21" t="str">
        <f>IFERROR(INDEX('Ring 2 11,12, 21 - 26'!#REF!,MATCH(A283,'Ring 2 11,12, 21 - 26'!#REF!,0)),"0")</f>
        <v>0</v>
      </c>
      <c r="G283" s="21" t="str">
        <f>IFERROR(INDEX('Ring 2 11,12, 21 - 26'!#REF!,MATCH(A283,'Ring 2 11,12, 21 - 26'!#REF!,0)),"0")</f>
        <v>0</v>
      </c>
      <c r="H283" s="21" t="str">
        <f>IFERROR(INDEX('Ring 3 27 - 41'!#REF!,MATCH(A283,'Ring 3 27 - 41'!#REF!,0)),"0")</f>
        <v>0</v>
      </c>
      <c r="I283" s="21" t="str">
        <f>IFERROR(INDEX('Ring 3 27 - 41'!#REF!,MATCH(A283,'Ring 3 27 - 41'!#REF!,0)),"0")</f>
        <v>0</v>
      </c>
      <c r="J283" s="21" t="str">
        <f>IFERROR(INDEX('Ring 3 27 - 41'!#REF!,MATCH(A283,'Ring 3 27 - 41'!#REF!,0)),"0")</f>
        <v>0</v>
      </c>
      <c r="K283" s="18">
        <f t="shared" si="22"/>
        <v>0</v>
      </c>
      <c r="L283" s="1" cm="1">
        <f t="array" ref="L283">SUMPRODUCT((K283&lt;=$K$4:$K$307)/COUNTIF($K$4:$K$307,$K$4:$K$307))</f>
        <v>0.99999999999999634</v>
      </c>
      <c r="M283">
        <f t="shared" si="23"/>
        <v>0</v>
      </c>
      <c r="N283">
        <f t="shared" si="20"/>
        <v>0.99999999999999634</v>
      </c>
      <c r="O283">
        <f t="shared" si="24"/>
        <v>0</v>
      </c>
      <c r="P283">
        <f t="shared" si="21"/>
        <v>0.99999999999999634</v>
      </c>
    </row>
    <row r="284" spans="1:16" ht="17.399999999999999" x14ac:dyDescent="0.3">
      <c r="A284" s="20" t="e">
        <f t="array" ref="A284">LOOKUP(2,1/(COUNTIF($A$1:A283,'Members Data'!$A$3:$A$371)=0),'Members Data'!$A$3:$A$371)</f>
        <v>#N/A</v>
      </c>
      <c r="B284" s="21" t="e">
        <f>INDEX('Members Data'!$B$3:$B$371,MATCH(A284,'Members Data'!$A$3:$A$371,0))</f>
        <v>#N/A</v>
      </c>
      <c r="C284" s="21" t="e">
        <f>INDEX('Members Data'!$C$3:$C$372,MATCH(A284,'Members Data'!$A$3:$A$371,0))</f>
        <v>#N/A</v>
      </c>
      <c r="D284" s="21" t="e">
        <f>INDEX('Members Data'!$D$3:$D$371,MATCH(A284,'Members Data'!$A$3:$A$371,0))</f>
        <v>#N/A</v>
      </c>
      <c r="E284" s="21" t="str">
        <f>IFERROR(INDEX('Ring 2 11,12, 21 - 26'!#REF!,MATCH(A284,'Ring 2 11,12, 21 - 26'!#REF!,0)),"0")</f>
        <v>0</v>
      </c>
      <c r="F284" s="21" t="str">
        <f>IFERROR(INDEX('Ring 2 11,12, 21 - 26'!#REF!,MATCH(A284,'Ring 2 11,12, 21 - 26'!#REF!,0)),"0")</f>
        <v>0</v>
      </c>
      <c r="G284" s="21" t="str">
        <f>IFERROR(INDEX('Ring 2 11,12, 21 - 26'!#REF!,MATCH(A284,'Ring 2 11,12, 21 - 26'!#REF!,0)),"0")</f>
        <v>0</v>
      </c>
      <c r="H284" s="21" t="str">
        <f>IFERROR(INDEX('Ring 3 27 - 41'!#REF!,MATCH(A284,'Ring 3 27 - 41'!#REF!,0)),"0")</f>
        <v>0</v>
      </c>
      <c r="I284" s="21" t="str">
        <f>IFERROR(INDEX('Ring 3 27 - 41'!#REF!,MATCH(A284,'Ring 3 27 - 41'!#REF!,0)),"0")</f>
        <v>0</v>
      </c>
      <c r="J284" s="21" t="str">
        <f>IFERROR(INDEX('Ring 3 27 - 41'!#REF!,MATCH(A284,'Ring 3 27 - 41'!#REF!,0)),"0")</f>
        <v>0</v>
      </c>
      <c r="K284" s="18">
        <f t="shared" si="22"/>
        <v>0</v>
      </c>
      <c r="L284" s="1" cm="1">
        <f t="array" ref="L284">SUMPRODUCT((K284&lt;=$K$4:$K$307)/COUNTIF($K$4:$K$307,$K$4:$K$307))</f>
        <v>0.99999999999999634</v>
      </c>
      <c r="M284">
        <f t="shared" si="23"/>
        <v>0</v>
      </c>
      <c r="N284">
        <f t="shared" si="20"/>
        <v>0.99999999999999634</v>
      </c>
      <c r="O284">
        <f t="shared" si="24"/>
        <v>0</v>
      </c>
      <c r="P284">
        <f t="shared" si="21"/>
        <v>0.99999999999999634</v>
      </c>
    </row>
    <row r="285" spans="1:16" ht="17.399999999999999" x14ac:dyDescent="0.3">
      <c r="A285" s="20" t="e">
        <f t="array" ref="A285">LOOKUP(2,1/(COUNTIF($A$1:A284,'Members Data'!$A$3:$A$371)=0),'Members Data'!$A$3:$A$371)</f>
        <v>#N/A</v>
      </c>
      <c r="B285" s="21" t="e">
        <f>INDEX('Members Data'!$B$3:$B$371,MATCH(A285,'Members Data'!$A$3:$A$371,0))</f>
        <v>#N/A</v>
      </c>
      <c r="C285" s="21" t="e">
        <f>INDEX('Members Data'!$C$3:$C$372,MATCH(A285,'Members Data'!$A$3:$A$371,0))</f>
        <v>#N/A</v>
      </c>
      <c r="D285" s="21" t="e">
        <f>INDEX('Members Data'!$D$3:$D$371,MATCH(A285,'Members Data'!$A$3:$A$371,0))</f>
        <v>#N/A</v>
      </c>
      <c r="E285" s="21" t="str">
        <f>IFERROR(INDEX('Ring 2 11,12, 21 - 26'!#REF!,MATCH(A285,'Ring 2 11,12, 21 - 26'!#REF!,0)),"0")</f>
        <v>0</v>
      </c>
      <c r="F285" s="21" t="str">
        <f>IFERROR(INDEX('Ring 2 11,12, 21 - 26'!#REF!,MATCH(A285,'Ring 2 11,12, 21 - 26'!#REF!,0)),"0")</f>
        <v>0</v>
      </c>
      <c r="G285" s="21" t="str">
        <f>IFERROR(INDEX('Ring 2 11,12, 21 - 26'!#REF!,MATCH(A285,'Ring 2 11,12, 21 - 26'!#REF!,0)),"0")</f>
        <v>0</v>
      </c>
      <c r="H285" s="21" t="str">
        <f>IFERROR(INDEX('Ring 3 27 - 41'!#REF!,MATCH(A285,'Ring 3 27 - 41'!#REF!,0)),"0")</f>
        <v>0</v>
      </c>
      <c r="I285" s="21" t="str">
        <f>IFERROR(INDEX('Ring 3 27 - 41'!#REF!,MATCH(A285,'Ring 3 27 - 41'!#REF!,0)),"0")</f>
        <v>0</v>
      </c>
      <c r="J285" s="21" t="str">
        <f>IFERROR(INDEX('Ring 3 27 - 41'!#REF!,MATCH(A285,'Ring 3 27 - 41'!#REF!,0)),"0")</f>
        <v>0</v>
      </c>
      <c r="K285" s="18">
        <f t="shared" si="22"/>
        <v>0</v>
      </c>
      <c r="L285" s="1" cm="1">
        <f t="array" ref="L285">SUMPRODUCT((K285&lt;=$K$4:$K$307)/COUNTIF($K$4:$K$307,$K$4:$K$307))</f>
        <v>0.99999999999999634</v>
      </c>
      <c r="M285">
        <f t="shared" si="23"/>
        <v>0</v>
      </c>
      <c r="N285">
        <f t="shared" si="20"/>
        <v>0.99999999999999634</v>
      </c>
      <c r="O285">
        <f t="shared" si="24"/>
        <v>0</v>
      </c>
      <c r="P285">
        <f t="shared" si="21"/>
        <v>0.99999999999999634</v>
      </c>
    </row>
    <row r="286" spans="1:16" ht="17.399999999999999" x14ac:dyDescent="0.3">
      <c r="A286" s="20" t="e">
        <f t="array" ref="A286">LOOKUP(2,1/(COUNTIF($A$1:A285,'Members Data'!$A$3:$A$371)=0),'Members Data'!$A$3:$A$371)</f>
        <v>#N/A</v>
      </c>
      <c r="B286" s="21" t="e">
        <f>INDEX('Members Data'!$B$3:$B$371,MATCH(A286,'Members Data'!$A$3:$A$371,0))</f>
        <v>#N/A</v>
      </c>
      <c r="C286" s="21" t="e">
        <f>INDEX('Members Data'!$C$3:$C$372,MATCH(A286,'Members Data'!$A$3:$A$371,0))</f>
        <v>#N/A</v>
      </c>
      <c r="D286" s="21" t="e">
        <f>INDEX('Members Data'!$D$3:$D$371,MATCH(A286,'Members Data'!$A$3:$A$371,0))</f>
        <v>#N/A</v>
      </c>
      <c r="E286" s="21" t="str">
        <f>IFERROR(INDEX('Ring 2 11,12, 21 - 26'!#REF!,MATCH(A286,'Ring 2 11,12, 21 - 26'!#REF!,0)),"0")</f>
        <v>0</v>
      </c>
      <c r="F286" s="21" t="str">
        <f>IFERROR(INDEX('Ring 2 11,12, 21 - 26'!#REF!,MATCH(A286,'Ring 2 11,12, 21 - 26'!#REF!,0)),"0")</f>
        <v>0</v>
      </c>
      <c r="G286" s="21" t="str">
        <f>IFERROR(INDEX('Ring 2 11,12, 21 - 26'!#REF!,MATCH(A286,'Ring 2 11,12, 21 - 26'!#REF!,0)),"0")</f>
        <v>0</v>
      </c>
      <c r="H286" s="21" t="str">
        <f>IFERROR(INDEX('Ring 3 27 - 41'!#REF!,MATCH(A286,'Ring 3 27 - 41'!#REF!,0)),"0")</f>
        <v>0</v>
      </c>
      <c r="I286" s="21" t="str">
        <f>IFERROR(INDEX('Ring 3 27 - 41'!#REF!,MATCH(A286,'Ring 3 27 - 41'!#REF!,0)),"0")</f>
        <v>0</v>
      </c>
      <c r="J286" s="21" t="str">
        <f>IFERROR(INDEX('Ring 3 27 - 41'!#REF!,MATCH(A286,'Ring 3 27 - 41'!#REF!,0)),"0")</f>
        <v>0</v>
      </c>
      <c r="K286" s="18">
        <f t="shared" si="22"/>
        <v>0</v>
      </c>
      <c r="L286" s="1" cm="1">
        <f t="array" ref="L286">SUMPRODUCT((K286&lt;=$K$4:$K$307)/COUNTIF($K$4:$K$307,$K$4:$K$307))</f>
        <v>0.99999999999999634</v>
      </c>
      <c r="M286">
        <f t="shared" si="23"/>
        <v>0</v>
      </c>
      <c r="N286">
        <f t="shared" si="20"/>
        <v>0.99999999999999634</v>
      </c>
      <c r="O286">
        <f t="shared" si="24"/>
        <v>0</v>
      </c>
      <c r="P286">
        <f t="shared" si="21"/>
        <v>0.99999999999999634</v>
      </c>
    </row>
    <row r="287" spans="1:16" ht="17.399999999999999" x14ac:dyDescent="0.3">
      <c r="A287" s="20" t="e">
        <f t="array" ref="A287">LOOKUP(2,1/(COUNTIF($A$1:A286,'Members Data'!$A$3:$A$371)=0),'Members Data'!$A$3:$A$371)</f>
        <v>#N/A</v>
      </c>
      <c r="B287" s="21" t="e">
        <f>INDEX('Members Data'!$B$3:$B$371,MATCH(A287,'Members Data'!$A$3:$A$371,0))</f>
        <v>#N/A</v>
      </c>
      <c r="C287" s="21" t="e">
        <f>INDEX('Members Data'!$C$3:$C$372,MATCH(A287,'Members Data'!$A$3:$A$371,0))</f>
        <v>#N/A</v>
      </c>
      <c r="D287" s="21" t="e">
        <f>INDEX('Members Data'!$D$3:$D$371,MATCH(A287,'Members Data'!$A$3:$A$371,0))</f>
        <v>#N/A</v>
      </c>
      <c r="E287" s="21" t="str">
        <f>IFERROR(INDEX('Ring 2 11,12, 21 - 26'!#REF!,MATCH(A287,'Ring 2 11,12, 21 - 26'!#REF!,0)),"0")</f>
        <v>0</v>
      </c>
      <c r="F287" s="21" t="str">
        <f>IFERROR(INDEX('Ring 2 11,12, 21 - 26'!#REF!,MATCH(A287,'Ring 2 11,12, 21 - 26'!#REF!,0)),"0")</f>
        <v>0</v>
      </c>
      <c r="G287" s="21" t="str">
        <f>IFERROR(INDEX('Ring 2 11,12, 21 - 26'!#REF!,MATCH(A287,'Ring 2 11,12, 21 - 26'!#REF!,0)),"0")</f>
        <v>0</v>
      </c>
      <c r="H287" s="21" t="str">
        <f>IFERROR(INDEX('Ring 3 27 - 41'!#REF!,MATCH(A287,'Ring 3 27 - 41'!#REF!,0)),"0")</f>
        <v>0</v>
      </c>
      <c r="I287" s="21" t="str">
        <f>IFERROR(INDEX('Ring 3 27 - 41'!#REF!,MATCH(A287,'Ring 3 27 - 41'!#REF!,0)),"0")</f>
        <v>0</v>
      </c>
      <c r="J287" s="21" t="str">
        <f>IFERROR(INDEX('Ring 3 27 - 41'!#REF!,MATCH(A287,'Ring 3 27 - 41'!#REF!,0)),"0")</f>
        <v>0</v>
      </c>
      <c r="K287" s="18">
        <f t="shared" si="22"/>
        <v>0</v>
      </c>
      <c r="L287" s="1" cm="1">
        <f t="array" ref="L287">SUMPRODUCT((K287&lt;=$K$4:$K$307)/COUNTIF($K$4:$K$307,$K$4:$K$307))</f>
        <v>0.99999999999999634</v>
      </c>
      <c r="M287">
        <f t="shared" si="23"/>
        <v>0</v>
      </c>
      <c r="N287">
        <f t="shared" si="20"/>
        <v>0.99999999999999634</v>
      </c>
      <c r="O287">
        <f t="shared" si="24"/>
        <v>0</v>
      </c>
      <c r="P287">
        <f t="shared" si="21"/>
        <v>0.99999999999999634</v>
      </c>
    </row>
    <row r="288" spans="1:16" ht="17.399999999999999" x14ac:dyDescent="0.3">
      <c r="A288" s="20" t="e">
        <f t="array" ref="A288">LOOKUP(2,1/(COUNTIF($A$1:A287,'Members Data'!$A$3:$A$371)=0),'Members Data'!$A$3:$A$371)</f>
        <v>#N/A</v>
      </c>
      <c r="B288" s="21" t="e">
        <f>INDEX('Members Data'!$B$3:$B$371,MATCH(A288,'Members Data'!$A$3:$A$371,0))</f>
        <v>#N/A</v>
      </c>
      <c r="C288" s="21" t="e">
        <f>INDEX('Members Data'!$C$3:$C$372,MATCH(A288,'Members Data'!$A$3:$A$371,0))</f>
        <v>#N/A</v>
      </c>
      <c r="D288" s="21" t="e">
        <f>INDEX('Members Data'!$D$3:$D$371,MATCH(A288,'Members Data'!$A$3:$A$371,0))</f>
        <v>#N/A</v>
      </c>
      <c r="E288" s="21" t="str">
        <f>IFERROR(INDEX('Ring 2 11,12, 21 - 26'!#REF!,MATCH(A288,'Ring 2 11,12, 21 - 26'!#REF!,0)),"0")</f>
        <v>0</v>
      </c>
      <c r="F288" s="21" t="str">
        <f>IFERROR(INDEX('Ring 2 11,12, 21 - 26'!#REF!,MATCH(A288,'Ring 2 11,12, 21 - 26'!#REF!,0)),"0")</f>
        <v>0</v>
      </c>
      <c r="G288" s="21" t="str">
        <f>IFERROR(INDEX('Ring 2 11,12, 21 - 26'!#REF!,MATCH(A288,'Ring 2 11,12, 21 - 26'!#REF!,0)),"0")</f>
        <v>0</v>
      </c>
      <c r="H288" s="21" t="str">
        <f>IFERROR(INDEX('Ring 3 27 - 41'!#REF!,MATCH(A288,'Ring 3 27 - 41'!#REF!,0)),"0")</f>
        <v>0</v>
      </c>
      <c r="I288" s="21" t="str">
        <f>IFERROR(INDEX('Ring 3 27 - 41'!#REF!,MATCH(A288,'Ring 3 27 - 41'!#REF!,0)),"0")</f>
        <v>0</v>
      </c>
      <c r="J288" s="21" t="str">
        <f>IFERROR(INDEX('Ring 3 27 - 41'!#REF!,MATCH(A288,'Ring 3 27 - 41'!#REF!,0)),"0")</f>
        <v>0</v>
      </c>
      <c r="K288" s="18">
        <f t="shared" si="22"/>
        <v>0</v>
      </c>
      <c r="L288" s="1" cm="1">
        <f t="array" ref="L288">SUMPRODUCT((K288&lt;=$K$4:$K$307)/COUNTIF($K$4:$K$307,$K$4:$K$307))</f>
        <v>0.99999999999999634</v>
      </c>
      <c r="M288">
        <f t="shared" si="23"/>
        <v>0</v>
      </c>
      <c r="N288">
        <f t="shared" si="20"/>
        <v>0.99999999999999634</v>
      </c>
      <c r="O288">
        <f t="shared" si="24"/>
        <v>0</v>
      </c>
      <c r="P288">
        <f t="shared" si="21"/>
        <v>0.99999999999999634</v>
      </c>
    </row>
    <row r="289" spans="1:16" ht="17.399999999999999" x14ac:dyDescent="0.3">
      <c r="A289" s="20" t="e">
        <f t="array" ref="A289">LOOKUP(2,1/(COUNTIF($A$1:A288,'Members Data'!$A$3:$A$371)=0),'Members Data'!$A$3:$A$371)</f>
        <v>#N/A</v>
      </c>
      <c r="B289" s="21" t="e">
        <f>INDEX('Members Data'!$B$3:$B$371,MATCH(A289,'Members Data'!$A$3:$A$371,0))</f>
        <v>#N/A</v>
      </c>
      <c r="C289" s="21" t="e">
        <f>INDEX('Members Data'!$C$3:$C$372,MATCH(A289,'Members Data'!$A$3:$A$371,0))</f>
        <v>#N/A</v>
      </c>
      <c r="D289" s="21" t="e">
        <f>INDEX('Members Data'!$D$3:$D$371,MATCH(A289,'Members Data'!$A$3:$A$371,0))</f>
        <v>#N/A</v>
      </c>
      <c r="E289" s="21" t="str">
        <f>IFERROR(INDEX('Ring 2 11,12, 21 - 26'!#REF!,MATCH(A289,'Ring 2 11,12, 21 - 26'!#REF!,0)),"0")</f>
        <v>0</v>
      </c>
      <c r="F289" s="21" t="str">
        <f>IFERROR(INDEX('Ring 2 11,12, 21 - 26'!#REF!,MATCH(A289,'Ring 2 11,12, 21 - 26'!#REF!,0)),"0")</f>
        <v>0</v>
      </c>
      <c r="G289" s="21" t="str">
        <f>IFERROR(INDEX('Ring 2 11,12, 21 - 26'!#REF!,MATCH(A289,'Ring 2 11,12, 21 - 26'!#REF!,0)),"0")</f>
        <v>0</v>
      </c>
      <c r="H289" s="21" t="str">
        <f>IFERROR(INDEX('Ring 3 27 - 41'!#REF!,MATCH(A289,'Ring 3 27 - 41'!#REF!,0)),"0")</f>
        <v>0</v>
      </c>
      <c r="I289" s="21" t="str">
        <f>IFERROR(INDEX('Ring 3 27 - 41'!#REF!,MATCH(A289,'Ring 3 27 - 41'!#REF!,0)),"0")</f>
        <v>0</v>
      </c>
      <c r="J289" s="21" t="str">
        <f>IFERROR(INDEX('Ring 3 27 - 41'!#REF!,MATCH(A289,'Ring 3 27 - 41'!#REF!,0)),"0")</f>
        <v>0</v>
      </c>
      <c r="K289" s="18">
        <f t="shared" si="22"/>
        <v>0</v>
      </c>
      <c r="L289" s="1" cm="1">
        <f t="array" ref="L289">SUMPRODUCT((K289&lt;=$K$4:$K$307)/COUNTIF($K$4:$K$307,$K$4:$K$307))</f>
        <v>0.99999999999999634</v>
      </c>
      <c r="M289">
        <f t="shared" si="23"/>
        <v>0</v>
      </c>
      <c r="N289">
        <f t="shared" si="20"/>
        <v>0.99999999999999634</v>
      </c>
      <c r="O289">
        <f t="shared" si="24"/>
        <v>0</v>
      </c>
      <c r="P289">
        <f t="shared" si="21"/>
        <v>0.99999999999999634</v>
      </c>
    </row>
    <row r="290" spans="1:16" ht="17.399999999999999" x14ac:dyDescent="0.3">
      <c r="A290" s="20" t="e">
        <f t="array" ref="A290">LOOKUP(2,1/(COUNTIF($A$1:A289,'Members Data'!$A$3:$A$371)=0),'Members Data'!$A$3:$A$371)</f>
        <v>#N/A</v>
      </c>
      <c r="B290" s="21" t="e">
        <f>INDEX('Members Data'!$B$3:$B$371,MATCH(A290,'Members Data'!$A$3:$A$371,0))</f>
        <v>#N/A</v>
      </c>
      <c r="C290" s="21" t="e">
        <f>INDEX('Members Data'!$C$3:$C$372,MATCH(A290,'Members Data'!$A$3:$A$371,0))</f>
        <v>#N/A</v>
      </c>
      <c r="D290" s="21" t="e">
        <f>INDEX('Members Data'!$D$3:$D$371,MATCH(A290,'Members Data'!$A$3:$A$371,0))</f>
        <v>#N/A</v>
      </c>
      <c r="E290" s="21" t="str">
        <f>IFERROR(INDEX('Ring 2 11,12, 21 - 26'!#REF!,MATCH(A290,'Ring 2 11,12, 21 - 26'!#REF!,0)),"0")</f>
        <v>0</v>
      </c>
      <c r="F290" s="21" t="str">
        <f>IFERROR(INDEX('Ring 2 11,12, 21 - 26'!#REF!,MATCH(A290,'Ring 2 11,12, 21 - 26'!#REF!,0)),"0")</f>
        <v>0</v>
      </c>
      <c r="G290" s="21" t="str">
        <f>IFERROR(INDEX('Ring 2 11,12, 21 - 26'!#REF!,MATCH(A290,'Ring 2 11,12, 21 - 26'!#REF!,0)),"0")</f>
        <v>0</v>
      </c>
      <c r="H290" s="21" t="str">
        <f>IFERROR(INDEX('Ring 3 27 - 41'!#REF!,MATCH(A290,'Ring 3 27 - 41'!#REF!,0)),"0")</f>
        <v>0</v>
      </c>
      <c r="I290" s="21" t="str">
        <f>IFERROR(INDEX('Ring 3 27 - 41'!#REF!,MATCH(A290,'Ring 3 27 - 41'!#REF!,0)),"0")</f>
        <v>0</v>
      </c>
      <c r="J290" s="21" t="str">
        <f>IFERROR(INDEX('Ring 3 27 - 41'!#REF!,MATCH(A290,'Ring 3 27 - 41'!#REF!,0)),"0")</f>
        <v>0</v>
      </c>
      <c r="K290" s="18">
        <f t="shared" si="22"/>
        <v>0</v>
      </c>
      <c r="L290" s="1" cm="1">
        <f t="array" ref="L290">SUMPRODUCT((K290&lt;=$K$4:$K$307)/COUNTIF($K$4:$K$307,$K$4:$K$307))</f>
        <v>0.99999999999999634</v>
      </c>
      <c r="M290">
        <f t="shared" si="23"/>
        <v>0</v>
      </c>
      <c r="N290">
        <f t="shared" si="20"/>
        <v>0.99999999999999634</v>
      </c>
      <c r="O290">
        <f t="shared" si="24"/>
        <v>0</v>
      </c>
      <c r="P290">
        <f t="shared" si="21"/>
        <v>0.99999999999999634</v>
      </c>
    </row>
    <row r="291" spans="1:16" ht="17.399999999999999" x14ac:dyDescent="0.3">
      <c r="A291" s="20" t="e">
        <f t="array" ref="A291">LOOKUP(2,1/(COUNTIF($A$1:A290,'Members Data'!$A$3:$A$371)=0),'Members Data'!$A$3:$A$371)</f>
        <v>#N/A</v>
      </c>
      <c r="B291" s="21" t="e">
        <f>INDEX('Members Data'!$B$3:$B$371,MATCH(A291,'Members Data'!$A$3:$A$371,0))</f>
        <v>#N/A</v>
      </c>
      <c r="C291" s="21" t="e">
        <f>INDEX('Members Data'!$C$3:$C$372,MATCH(A291,'Members Data'!$A$3:$A$371,0))</f>
        <v>#N/A</v>
      </c>
      <c r="D291" s="21" t="e">
        <f>INDEX('Members Data'!$D$3:$D$371,MATCH(A291,'Members Data'!$A$3:$A$371,0))</f>
        <v>#N/A</v>
      </c>
      <c r="E291" s="21" t="str">
        <f>IFERROR(INDEX('Ring 2 11,12, 21 - 26'!#REF!,MATCH(A291,'Ring 2 11,12, 21 - 26'!#REF!,0)),"0")</f>
        <v>0</v>
      </c>
      <c r="F291" s="21" t="str">
        <f>IFERROR(INDEX('Ring 2 11,12, 21 - 26'!#REF!,MATCH(A291,'Ring 2 11,12, 21 - 26'!#REF!,0)),"0")</f>
        <v>0</v>
      </c>
      <c r="G291" s="21" t="str">
        <f>IFERROR(INDEX('Ring 2 11,12, 21 - 26'!#REF!,MATCH(A291,'Ring 2 11,12, 21 - 26'!#REF!,0)),"0")</f>
        <v>0</v>
      </c>
      <c r="H291" s="21" t="str">
        <f>IFERROR(INDEX('Ring 3 27 - 41'!#REF!,MATCH(A291,'Ring 3 27 - 41'!#REF!,0)),"0")</f>
        <v>0</v>
      </c>
      <c r="I291" s="21" t="str">
        <f>IFERROR(INDEX('Ring 3 27 - 41'!#REF!,MATCH(A291,'Ring 3 27 - 41'!#REF!,0)),"0")</f>
        <v>0</v>
      </c>
      <c r="J291" s="21" t="str">
        <f>IFERROR(INDEX('Ring 3 27 - 41'!#REF!,MATCH(A291,'Ring 3 27 - 41'!#REF!,0)),"0")</f>
        <v>0</v>
      </c>
      <c r="K291" s="18">
        <f t="shared" si="22"/>
        <v>0</v>
      </c>
      <c r="L291" s="1" cm="1">
        <f t="array" ref="L291">SUMPRODUCT((K291&lt;=$K$4:$K$307)/COUNTIF($K$4:$K$307,$K$4:$K$307))</f>
        <v>0.99999999999999634</v>
      </c>
      <c r="M291">
        <f t="shared" si="23"/>
        <v>0</v>
      </c>
      <c r="N291">
        <f t="shared" si="20"/>
        <v>0.99999999999999634</v>
      </c>
      <c r="O291">
        <f t="shared" si="24"/>
        <v>0</v>
      </c>
      <c r="P291">
        <f t="shared" si="21"/>
        <v>0.99999999999999634</v>
      </c>
    </row>
    <row r="292" spans="1:16" ht="17.399999999999999" x14ac:dyDescent="0.3">
      <c r="A292" s="20" t="e">
        <f t="array" ref="A292">LOOKUP(2,1/(COUNTIF($A$1:A291,'Members Data'!$A$3:$A$371)=0),'Members Data'!$A$3:$A$371)</f>
        <v>#N/A</v>
      </c>
      <c r="B292" s="21" t="e">
        <f>INDEX('Members Data'!$B$3:$B$371,MATCH(A292,'Members Data'!$A$3:$A$371,0))</f>
        <v>#N/A</v>
      </c>
      <c r="C292" s="21" t="e">
        <f>INDEX('Members Data'!$C$3:$C$372,MATCH(A292,'Members Data'!$A$3:$A$371,0))</f>
        <v>#N/A</v>
      </c>
      <c r="D292" s="21" t="e">
        <f>INDEX('Members Data'!$D$3:$D$371,MATCH(A292,'Members Data'!$A$3:$A$371,0))</f>
        <v>#N/A</v>
      </c>
      <c r="E292" s="21" t="str">
        <f>IFERROR(INDEX('Ring 2 11,12, 21 - 26'!#REF!,MATCH(A292,'Ring 2 11,12, 21 - 26'!#REF!,0)),"0")</f>
        <v>0</v>
      </c>
      <c r="F292" s="21" t="str">
        <f>IFERROR(INDEX('Ring 2 11,12, 21 - 26'!#REF!,MATCH(A292,'Ring 2 11,12, 21 - 26'!#REF!,0)),"0")</f>
        <v>0</v>
      </c>
      <c r="G292" s="21" t="str">
        <f>IFERROR(INDEX('Ring 2 11,12, 21 - 26'!#REF!,MATCH(A292,'Ring 2 11,12, 21 - 26'!#REF!,0)),"0")</f>
        <v>0</v>
      </c>
      <c r="H292" s="21" t="str">
        <f>IFERROR(INDEX('Ring 3 27 - 41'!#REF!,MATCH(A292,'Ring 3 27 - 41'!#REF!,0)),"0")</f>
        <v>0</v>
      </c>
      <c r="I292" s="21" t="str">
        <f>IFERROR(INDEX('Ring 3 27 - 41'!#REF!,MATCH(A292,'Ring 3 27 - 41'!#REF!,0)),"0")</f>
        <v>0</v>
      </c>
      <c r="J292" s="21" t="str">
        <f>IFERROR(INDEX('Ring 3 27 - 41'!#REF!,MATCH(A292,'Ring 3 27 - 41'!#REF!,0)),"0")</f>
        <v>0</v>
      </c>
      <c r="K292" s="18">
        <f t="shared" si="22"/>
        <v>0</v>
      </c>
      <c r="L292" s="1" cm="1">
        <f t="array" ref="L292">SUMPRODUCT((K292&lt;=$K$4:$K$307)/COUNTIF($K$4:$K$307,$K$4:$K$307))</f>
        <v>0.99999999999999634</v>
      </c>
      <c r="M292">
        <f t="shared" si="23"/>
        <v>0</v>
      </c>
      <c r="N292">
        <f t="shared" si="20"/>
        <v>0.99999999999999634</v>
      </c>
      <c r="O292">
        <f t="shared" si="24"/>
        <v>0</v>
      </c>
      <c r="P292">
        <f t="shared" si="21"/>
        <v>0.99999999999999634</v>
      </c>
    </row>
    <row r="293" spans="1:16" ht="17.399999999999999" x14ac:dyDescent="0.3">
      <c r="A293" s="20" t="e">
        <f t="array" ref="A293">LOOKUP(2,1/(COUNTIF($A$1:A292,'Members Data'!$A$3:$A$371)=0),'Members Data'!$A$3:$A$371)</f>
        <v>#N/A</v>
      </c>
      <c r="B293" s="21" t="e">
        <f>INDEX('Members Data'!$B$3:$B$371,MATCH(A293,'Members Data'!$A$3:$A$371,0))</f>
        <v>#N/A</v>
      </c>
      <c r="C293" s="21" t="e">
        <f>INDEX('Members Data'!$C$3:$C$372,MATCH(A293,'Members Data'!$A$3:$A$371,0))</f>
        <v>#N/A</v>
      </c>
      <c r="D293" s="21" t="e">
        <f>INDEX('Members Data'!$D$3:$D$371,MATCH(A293,'Members Data'!$A$3:$A$371,0))</f>
        <v>#N/A</v>
      </c>
      <c r="E293" s="21" t="str">
        <f>IFERROR(INDEX('Ring 2 11,12, 21 - 26'!#REF!,MATCH(A293,'Ring 2 11,12, 21 - 26'!#REF!,0)),"0")</f>
        <v>0</v>
      </c>
      <c r="F293" s="21" t="str">
        <f>IFERROR(INDEX('Ring 2 11,12, 21 - 26'!#REF!,MATCH(A293,'Ring 2 11,12, 21 - 26'!#REF!,0)),"0")</f>
        <v>0</v>
      </c>
      <c r="G293" s="21" t="str">
        <f>IFERROR(INDEX('Ring 2 11,12, 21 - 26'!#REF!,MATCH(A293,'Ring 2 11,12, 21 - 26'!#REF!,0)),"0")</f>
        <v>0</v>
      </c>
      <c r="H293" s="21" t="str">
        <f>IFERROR(INDEX('Ring 3 27 - 41'!#REF!,MATCH(A293,'Ring 3 27 - 41'!#REF!,0)),"0")</f>
        <v>0</v>
      </c>
      <c r="I293" s="21" t="str">
        <f>IFERROR(INDEX('Ring 3 27 - 41'!#REF!,MATCH(A293,'Ring 3 27 - 41'!#REF!,0)),"0")</f>
        <v>0</v>
      </c>
      <c r="J293" s="21" t="str">
        <f>IFERROR(INDEX('Ring 3 27 - 41'!#REF!,MATCH(A293,'Ring 3 27 - 41'!#REF!,0)),"0")</f>
        <v>0</v>
      </c>
      <c r="K293" s="18">
        <f t="shared" si="22"/>
        <v>0</v>
      </c>
      <c r="L293" s="1" cm="1">
        <f t="array" ref="L293">SUMPRODUCT((K293&lt;=$K$4:$K$307)/COUNTIF($K$4:$K$307,$K$4:$K$307))</f>
        <v>0.99999999999999634</v>
      </c>
      <c r="M293">
        <f t="shared" si="23"/>
        <v>0</v>
      </c>
      <c r="N293">
        <f t="shared" si="20"/>
        <v>0.99999999999999634</v>
      </c>
      <c r="O293">
        <f t="shared" si="24"/>
        <v>0</v>
      </c>
      <c r="P293">
        <f t="shared" si="21"/>
        <v>0.99999999999999634</v>
      </c>
    </row>
    <row r="294" spans="1:16" ht="17.399999999999999" x14ac:dyDescent="0.3">
      <c r="A294" s="20" t="e">
        <f t="array" ref="A294">LOOKUP(2,1/(COUNTIF($A$1:A293,'Members Data'!$A$3:$A$371)=0),'Members Data'!$A$3:$A$371)</f>
        <v>#N/A</v>
      </c>
      <c r="B294" s="21" t="e">
        <f>INDEX('Members Data'!$B$3:$B$371,MATCH(A294,'Members Data'!$A$3:$A$371,0))</f>
        <v>#N/A</v>
      </c>
      <c r="C294" s="21" t="e">
        <f>INDEX('Members Data'!$C$3:$C$372,MATCH(A294,'Members Data'!$A$3:$A$371,0))</f>
        <v>#N/A</v>
      </c>
      <c r="D294" s="21" t="e">
        <f>INDEX('Members Data'!$D$3:$D$371,MATCH(A294,'Members Data'!$A$3:$A$371,0))</f>
        <v>#N/A</v>
      </c>
      <c r="E294" s="21" t="str">
        <f>IFERROR(INDEX('Ring 2 11,12, 21 - 26'!#REF!,MATCH(A294,'Ring 2 11,12, 21 - 26'!#REF!,0)),"0")</f>
        <v>0</v>
      </c>
      <c r="F294" s="21" t="str">
        <f>IFERROR(INDEX('Ring 2 11,12, 21 - 26'!#REF!,MATCH(A294,'Ring 2 11,12, 21 - 26'!#REF!,0)),"0")</f>
        <v>0</v>
      </c>
      <c r="G294" s="21" t="str">
        <f>IFERROR(INDEX('Ring 2 11,12, 21 - 26'!#REF!,MATCH(A294,'Ring 2 11,12, 21 - 26'!#REF!,0)),"0")</f>
        <v>0</v>
      </c>
      <c r="H294" s="21" t="str">
        <f>IFERROR(INDEX('Ring 3 27 - 41'!#REF!,MATCH(A294,'Ring 3 27 - 41'!#REF!,0)),"0")</f>
        <v>0</v>
      </c>
      <c r="I294" s="21" t="str">
        <f>IFERROR(INDEX('Ring 3 27 - 41'!#REF!,MATCH(A294,'Ring 3 27 - 41'!#REF!,0)),"0")</f>
        <v>0</v>
      </c>
      <c r="J294" s="21" t="str">
        <f>IFERROR(INDEX('Ring 3 27 - 41'!#REF!,MATCH(A294,'Ring 3 27 - 41'!#REF!,0)),"0")</f>
        <v>0</v>
      </c>
      <c r="K294" s="18">
        <f t="shared" si="22"/>
        <v>0</v>
      </c>
      <c r="L294" s="1" cm="1">
        <f t="array" ref="L294">SUMPRODUCT((K294&lt;=$K$4:$K$307)/COUNTIF($K$4:$K$307,$K$4:$K$307))</f>
        <v>0.99999999999999634</v>
      </c>
      <c r="M294">
        <f t="shared" si="23"/>
        <v>0</v>
      </c>
      <c r="N294">
        <f t="shared" si="20"/>
        <v>0.99999999999999634</v>
      </c>
      <c r="O294">
        <f t="shared" si="24"/>
        <v>0</v>
      </c>
      <c r="P294">
        <f t="shared" si="21"/>
        <v>0.99999999999999634</v>
      </c>
    </row>
    <row r="295" spans="1:16" ht="17.399999999999999" x14ac:dyDescent="0.3">
      <c r="A295" s="20" t="e">
        <f t="array" ref="A295">LOOKUP(2,1/(COUNTIF($A$1:A294,'Members Data'!$A$3:$A$371)=0),'Members Data'!$A$3:$A$371)</f>
        <v>#N/A</v>
      </c>
      <c r="B295" s="21" t="e">
        <f>INDEX('Members Data'!$B$3:$B$371,MATCH(A295,'Members Data'!$A$3:$A$371,0))</f>
        <v>#N/A</v>
      </c>
      <c r="C295" s="21" t="e">
        <f>INDEX('Members Data'!$C$3:$C$372,MATCH(A295,'Members Data'!$A$3:$A$371,0))</f>
        <v>#N/A</v>
      </c>
      <c r="D295" s="21" t="e">
        <f>INDEX('Members Data'!$D$3:$D$371,MATCH(A295,'Members Data'!$A$3:$A$371,0))</f>
        <v>#N/A</v>
      </c>
      <c r="E295" s="21" t="str">
        <f>IFERROR(INDEX('Ring 2 11,12, 21 - 26'!#REF!,MATCH(A295,'Ring 2 11,12, 21 - 26'!#REF!,0)),"0")</f>
        <v>0</v>
      </c>
      <c r="F295" s="21" t="str">
        <f>IFERROR(INDEX('Ring 2 11,12, 21 - 26'!#REF!,MATCH(A295,'Ring 2 11,12, 21 - 26'!#REF!,0)),"0")</f>
        <v>0</v>
      </c>
      <c r="G295" s="21" t="str">
        <f>IFERROR(INDEX('Ring 2 11,12, 21 - 26'!#REF!,MATCH(A295,'Ring 2 11,12, 21 - 26'!#REF!,0)),"0")</f>
        <v>0</v>
      </c>
      <c r="H295" s="21" t="str">
        <f>IFERROR(INDEX('Ring 3 27 - 41'!#REF!,MATCH(A295,'Ring 3 27 - 41'!#REF!,0)),"0")</f>
        <v>0</v>
      </c>
      <c r="I295" s="21" t="str">
        <f>IFERROR(INDEX('Ring 3 27 - 41'!#REF!,MATCH(A295,'Ring 3 27 - 41'!#REF!,0)),"0")</f>
        <v>0</v>
      </c>
      <c r="J295" s="21" t="str">
        <f>IFERROR(INDEX('Ring 3 27 - 41'!#REF!,MATCH(A295,'Ring 3 27 - 41'!#REF!,0)),"0")</f>
        <v>0</v>
      </c>
      <c r="K295" s="18">
        <f t="shared" si="22"/>
        <v>0</v>
      </c>
      <c r="L295" s="1" cm="1">
        <f t="array" ref="L295">SUMPRODUCT((K295&lt;=$K$4:$K$307)/COUNTIF($K$4:$K$307,$K$4:$K$307))</f>
        <v>0.99999999999999634</v>
      </c>
      <c r="M295">
        <f t="shared" si="23"/>
        <v>0</v>
      </c>
      <c r="N295">
        <f t="shared" si="20"/>
        <v>0.99999999999999634</v>
      </c>
      <c r="O295">
        <f t="shared" si="24"/>
        <v>0</v>
      </c>
      <c r="P295">
        <f t="shared" si="21"/>
        <v>0.99999999999999634</v>
      </c>
    </row>
    <row r="296" spans="1:16" ht="17.399999999999999" x14ac:dyDescent="0.3">
      <c r="A296" s="20" t="e">
        <f t="array" ref="A296">LOOKUP(2,1/(COUNTIF($A$1:A295,'Members Data'!$A$3:$A$371)=0),'Members Data'!$A$3:$A$371)</f>
        <v>#N/A</v>
      </c>
      <c r="B296" s="21" t="e">
        <f>INDEX('Members Data'!$B$3:$B$371,MATCH(A296,'Members Data'!$A$3:$A$371,0))</f>
        <v>#N/A</v>
      </c>
      <c r="C296" s="21" t="e">
        <f>INDEX('Members Data'!$C$3:$C$372,MATCH(A296,'Members Data'!$A$3:$A$371,0))</f>
        <v>#N/A</v>
      </c>
      <c r="D296" s="21" t="e">
        <f>INDEX('Members Data'!$D$3:$D$371,MATCH(A296,'Members Data'!$A$3:$A$371,0))</f>
        <v>#N/A</v>
      </c>
      <c r="E296" s="21" t="str">
        <f>IFERROR(INDEX('Ring 2 11,12, 21 - 26'!#REF!,MATCH(A296,'Ring 2 11,12, 21 - 26'!#REF!,0)),"0")</f>
        <v>0</v>
      </c>
      <c r="F296" s="21" t="str">
        <f>IFERROR(INDEX('Ring 2 11,12, 21 - 26'!#REF!,MATCH(A296,'Ring 2 11,12, 21 - 26'!#REF!,0)),"0")</f>
        <v>0</v>
      </c>
      <c r="G296" s="21" t="str">
        <f>IFERROR(INDEX('Ring 2 11,12, 21 - 26'!#REF!,MATCH(A296,'Ring 2 11,12, 21 - 26'!#REF!,0)),"0")</f>
        <v>0</v>
      </c>
      <c r="H296" s="21" t="str">
        <f>IFERROR(INDEX('Ring 3 27 - 41'!#REF!,MATCH(A296,'Ring 3 27 - 41'!#REF!,0)),"0")</f>
        <v>0</v>
      </c>
      <c r="I296" s="21" t="str">
        <f>IFERROR(INDEX('Ring 3 27 - 41'!#REF!,MATCH(A296,'Ring 3 27 - 41'!#REF!,0)),"0")</f>
        <v>0</v>
      </c>
      <c r="J296" s="21" t="str">
        <f>IFERROR(INDEX('Ring 3 27 - 41'!#REF!,MATCH(A296,'Ring 3 27 - 41'!#REF!,0)),"0")</f>
        <v>0</v>
      </c>
      <c r="K296" s="18">
        <f t="shared" si="22"/>
        <v>0</v>
      </c>
      <c r="L296" s="1" cm="1">
        <f t="array" ref="L296">SUMPRODUCT((K296&lt;=$K$4:$K$307)/COUNTIF($K$4:$K$307,$K$4:$K$307))</f>
        <v>0.99999999999999634</v>
      </c>
      <c r="M296">
        <f t="shared" si="23"/>
        <v>0</v>
      </c>
      <c r="N296">
        <f t="shared" si="20"/>
        <v>0.99999999999999634</v>
      </c>
      <c r="O296">
        <f t="shared" si="24"/>
        <v>0</v>
      </c>
      <c r="P296">
        <f t="shared" si="21"/>
        <v>0.99999999999999634</v>
      </c>
    </row>
    <row r="297" spans="1:16" ht="17.399999999999999" x14ac:dyDescent="0.3">
      <c r="A297" s="20" t="e">
        <f t="array" ref="A297">LOOKUP(2,1/(COUNTIF($A$1:A296,'Members Data'!$A$3:$A$371)=0),'Members Data'!$A$3:$A$371)</f>
        <v>#N/A</v>
      </c>
      <c r="B297" s="21" t="e">
        <f>INDEX('Members Data'!$B$3:$B$371,MATCH(A297,'Members Data'!$A$3:$A$371,0))</f>
        <v>#N/A</v>
      </c>
      <c r="C297" s="21" t="e">
        <f>INDEX('Members Data'!$C$3:$C$372,MATCH(A297,'Members Data'!$A$3:$A$371,0))</f>
        <v>#N/A</v>
      </c>
      <c r="D297" s="21" t="e">
        <f>INDEX('Members Data'!$D$3:$D$371,MATCH(A297,'Members Data'!$A$3:$A$371,0))</f>
        <v>#N/A</v>
      </c>
      <c r="E297" s="21" t="str">
        <f>IFERROR(INDEX('Ring 2 11,12, 21 - 26'!#REF!,MATCH(A297,'Ring 2 11,12, 21 - 26'!#REF!,0)),"0")</f>
        <v>0</v>
      </c>
      <c r="F297" s="21" t="str">
        <f>IFERROR(INDEX('Ring 2 11,12, 21 - 26'!#REF!,MATCH(A297,'Ring 2 11,12, 21 - 26'!#REF!,0)),"0")</f>
        <v>0</v>
      </c>
      <c r="G297" s="21" t="str">
        <f>IFERROR(INDEX('Ring 2 11,12, 21 - 26'!#REF!,MATCH(A297,'Ring 2 11,12, 21 - 26'!#REF!,0)),"0")</f>
        <v>0</v>
      </c>
      <c r="H297" s="21" t="str">
        <f>IFERROR(INDEX('Ring 3 27 - 41'!#REF!,MATCH(A297,'Ring 3 27 - 41'!#REF!,0)),"0")</f>
        <v>0</v>
      </c>
      <c r="I297" s="21" t="str">
        <f>IFERROR(INDEX('Ring 3 27 - 41'!#REF!,MATCH(A297,'Ring 3 27 - 41'!#REF!,0)),"0")</f>
        <v>0</v>
      </c>
      <c r="J297" s="21" t="str">
        <f>IFERROR(INDEX('Ring 3 27 - 41'!#REF!,MATCH(A297,'Ring 3 27 - 41'!#REF!,0)),"0")</f>
        <v>0</v>
      </c>
      <c r="K297" s="18">
        <f t="shared" si="22"/>
        <v>0</v>
      </c>
      <c r="L297" s="1" cm="1">
        <f t="array" ref="L297">SUMPRODUCT((K297&lt;=$K$4:$K$307)/COUNTIF($K$4:$K$307,$K$4:$K$307))</f>
        <v>0.99999999999999634</v>
      </c>
      <c r="M297">
        <f t="shared" si="23"/>
        <v>0</v>
      </c>
      <c r="N297">
        <f t="shared" si="20"/>
        <v>0.99999999999999634</v>
      </c>
      <c r="O297">
        <f t="shared" si="24"/>
        <v>0</v>
      </c>
      <c r="P297">
        <f t="shared" si="21"/>
        <v>0.99999999999999634</v>
      </c>
    </row>
    <row r="298" spans="1:16" ht="17.399999999999999" x14ac:dyDescent="0.3">
      <c r="A298" s="20" t="e">
        <f t="array" ref="A298">LOOKUP(2,1/(COUNTIF($A$1:A297,'Members Data'!$A$3:$A$371)=0),'Members Data'!$A$3:$A$371)</f>
        <v>#N/A</v>
      </c>
      <c r="B298" s="21" t="e">
        <f>INDEX('Members Data'!$B$3:$B$371,MATCH(A298,'Members Data'!$A$3:$A$371,0))</f>
        <v>#N/A</v>
      </c>
      <c r="C298" s="21" t="e">
        <f>INDEX('Members Data'!$C$3:$C$372,MATCH(A298,'Members Data'!$A$3:$A$371,0))</f>
        <v>#N/A</v>
      </c>
      <c r="D298" s="21" t="e">
        <f>INDEX('Members Data'!$D$3:$D$371,MATCH(A298,'Members Data'!$A$3:$A$371,0))</f>
        <v>#N/A</v>
      </c>
      <c r="E298" s="21" t="str">
        <f>IFERROR(INDEX('Ring 2 11,12, 21 - 26'!#REF!,MATCH(A298,'Ring 2 11,12, 21 - 26'!#REF!,0)),"0")</f>
        <v>0</v>
      </c>
      <c r="F298" s="21" t="str">
        <f>IFERROR(INDEX('Ring 2 11,12, 21 - 26'!#REF!,MATCH(A298,'Ring 2 11,12, 21 - 26'!#REF!,0)),"0")</f>
        <v>0</v>
      </c>
      <c r="G298" s="21" t="str">
        <f>IFERROR(INDEX('Ring 2 11,12, 21 - 26'!#REF!,MATCH(A298,'Ring 2 11,12, 21 - 26'!#REF!,0)),"0")</f>
        <v>0</v>
      </c>
      <c r="H298" s="21" t="str">
        <f>IFERROR(INDEX('Ring 3 27 - 41'!#REF!,MATCH(A298,'Ring 3 27 - 41'!#REF!,0)),"0")</f>
        <v>0</v>
      </c>
      <c r="I298" s="21" t="str">
        <f>IFERROR(INDEX('Ring 3 27 - 41'!#REF!,MATCH(A298,'Ring 3 27 - 41'!#REF!,0)),"0")</f>
        <v>0</v>
      </c>
      <c r="J298" s="21" t="str">
        <f>IFERROR(INDEX('Ring 3 27 - 41'!#REF!,MATCH(A298,'Ring 3 27 - 41'!#REF!,0)),"0")</f>
        <v>0</v>
      </c>
      <c r="K298" s="18">
        <f t="shared" si="22"/>
        <v>0</v>
      </c>
      <c r="L298" s="1" cm="1">
        <f t="array" ref="L298">SUMPRODUCT((K298&lt;=$K$4:$K$307)/COUNTIF($K$4:$K$307,$K$4:$K$307))</f>
        <v>0.99999999999999634</v>
      </c>
      <c r="M298">
        <f t="shared" si="23"/>
        <v>0</v>
      </c>
      <c r="N298">
        <f t="shared" si="20"/>
        <v>0.99999999999999634</v>
      </c>
      <c r="O298">
        <f t="shared" si="24"/>
        <v>0</v>
      </c>
      <c r="P298">
        <f t="shared" si="21"/>
        <v>0.99999999999999634</v>
      </c>
    </row>
    <row r="299" spans="1:16" ht="17.399999999999999" x14ac:dyDescent="0.3">
      <c r="A299" s="20" t="e">
        <f t="array" ref="A299">LOOKUP(2,1/(COUNTIF($A$1:A298,'Members Data'!$A$3:$A$371)=0),'Members Data'!$A$3:$A$371)</f>
        <v>#N/A</v>
      </c>
      <c r="B299" s="21" t="e">
        <f>INDEX('Members Data'!$B$3:$B$371,MATCH(A299,'Members Data'!$A$3:$A$371,0))</f>
        <v>#N/A</v>
      </c>
      <c r="C299" s="21" t="e">
        <f>INDEX('Members Data'!$C$3:$C$372,MATCH(A299,'Members Data'!$A$3:$A$371,0))</f>
        <v>#N/A</v>
      </c>
      <c r="D299" s="21" t="e">
        <f>INDEX('Members Data'!$D$3:$D$371,MATCH(A299,'Members Data'!$A$3:$A$371,0))</f>
        <v>#N/A</v>
      </c>
      <c r="E299" s="21" t="str">
        <f>IFERROR(INDEX('Ring 2 11,12, 21 - 26'!#REF!,MATCH(A299,'Ring 2 11,12, 21 - 26'!#REF!,0)),"0")</f>
        <v>0</v>
      </c>
      <c r="F299" s="21" t="str">
        <f>IFERROR(INDEX('Ring 2 11,12, 21 - 26'!#REF!,MATCH(A299,'Ring 2 11,12, 21 - 26'!#REF!,0)),"0")</f>
        <v>0</v>
      </c>
      <c r="G299" s="21" t="str">
        <f>IFERROR(INDEX('Ring 2 11,12, 21 - 26'!#REF!,MATCH(A299,'Ring 2 11,12, 21 - 26'!#REF!,0)),"0")</f>
        <v>0</v>
      </c>
      <c r="H299" s="21" t="str">
        <f>IFERROR(INDEX('Ring 3 27 - 41'!#REF!,MATCH(A299,'Ring 3 27 - 41'!#REF!,0)),"0")</f>
        <v>0</v>
      </c>
      <c r="I299" s="21" t="str">
        <f>IFERROR(INDEX('Ring 3 27 - 41'!#REF!,MATCH(A299,'Ring 3 27 - 41'!#REF!,0)),"0")</f>
        <v>0</v>
      </c>
      <c r="J299" s="21" t="str">
        <f>IFERROR(INDEX('Ring 3 27 - 41'!#REF!,MATCH(A299,'Ring 3 27 - 41'!#REF!,0)),"0")</f>
        <v>0</v>
      </c>
      <c r="K299" s="18">
        <f t="shared" si="22"/>
        <v>0</v>
      </c>
      <c r="L299" s="1" cm="1">
        <f t="array" ref="L299">SUMPRODUCT((K299&lt;=$K$4:$K$307)/COUNTIF($K$4:$K$307,$K$4:$K$307))</f>
        <v>0.99999999999999634</v>
      </c>
      <c r="M299">
        <f t="shared" si="23"/>
        <v>0</v>
      </c>
      <c r="N299">
        <f t="shared" si="20"/>
        <v>0.99999999999999634</v>
      </c>
      <c r="O299">
        <f t="shared" si="24"/>
        <v>0</v>
      </c>
      <c r="P299">
        <f t="shared" si="21"/>
        <v>0.99999999999999634</v>
      </c>
    </row>
    <row r="300" spans="1:16" ht="17.399999999999999" x14ac:dyDescent="0.3">
      <c r="A300" s="20" t="e">
        <f t="array" ref="A300">LOOKUP(2,1/(COUNTIF($A$1:A299,'Members Data'!$A$3:$A$371)=0),'Members Data'!$A$3:$A$371)</f>
        <v>#N/A</v>
      </c>
      <c r="B300" s="21" t="e">
        <f>INDEX('Members Data'!$B$3:$B$371,MATCH(A300,'Members Data'!$A$3:$A$371,0))</f>
        <v>#N/A</v>
      </c>
      <c r="C300" s="21" t="e">
        <f>INDEX('Members Data'!$C$3:$C$372,MATCH(A300,'Members Data'!$A$3:$A$371,0))</f>
        <v>#N/A</v>
      </c>
      <c r="D300" s="21" t="e">
        <f>INDEX('Members Data'!$D$3:$D$371,MATCH(A300,'Members Data'!$A$3:$A$371,0))</f>
        <v>#N/A</v>
      </c>
      <c r="E300" s="21" t="str">
        <f>IFERROR(INDEX('Ring 2 11,12, 21 - 26'!#REF!,MATCH(A300,'Ring 2 11,12, 21 - 26'!#REF!,0)),"0")</f>
        <v>0</v>
      </c>
      <c r="F300" s="21" t="str">
        <f>IFERROR(INDEX('Ring 2 11,12, 21 - 26'!#REF!,MATCH(A300,'Ring 2 11,12, 21 - 26'!#REF!,0)),"0")</f>
        <v>0</v>
      </c>
      <c r="G300" s="21" t="str">
        <f>IFERROR(INDEX('Ring 2 11,12, 21 - 26'!#REF!,MATCH(A300,'Ring 2 11,12, 21 - 26'!#REF!,0)),"0")</f>
        <v>0</v>
      </c>
      <c r="H300" s="21" t="str">
        <f>IFERROR(INDEX('Ring 3 27 - 41'!#REF!,MATCH(A300,'Ring 3 27 - 41'!#REF!,0)),"0")</f>
        <v>0</v>
      </c>
      <c r="I300" s="21" t="str">
        <f>IFERROR(INDEX('Ring 3 27 - 41'!#REF!,MATCH(A300,'Ring 3 27 - 41'!#REF!,0)),"0")</f>
        <v>0</v>
      </c>
      <c r="J300" s="21" t="str">
        <f>IFERROR(INDEX('Ring 3 27 - 41'!#REF!,MATCH(A300,'Ring 3 27 - 41'!#REF!,0)),"0")</f>
        <v>0</v>
      </c>
      <c r="K300" s="18">
        <f t="shared" si="22"/>
        <v>0</v>
      </c>
      <c r="L300" s="1" cm="1">
        <f t="array" ref="L300">SUMPRODUCT((K300&lt;=$K$4:$K$307)/COUNTIF($K$4:$K$307,$K$4:$K$307))</f>
        <v>0.99999999999999634</v>
      </c>
      <c r="M300">
        <f t="shared" si="23"/>
        <v>0</v>
      </c>
      <c r="N300">
        <f t="shared" si="20"/>
        <v>0.99999999999999634</v>
      </c>
      <c r="O300">
        <f t="shared" si="24"/>
        <v>0</v>
      </c>
      <c r="P300">
        <f t="shared" si="21"/>
        <v>0.99999999999999634</v>
      </c>
    </row>
    <row r="301" spans="1:16" ht="17.399999999999999" x14ac:dyDescent="0.3">
      <c r="A301" s="20" t="e">
        <f t="array" ref="A301">LOOKUP(2,1/(COUNTIF($A$1:A300,'Members Data'!$A$3:$A$371)=0),'Members Data'!$A$3:$A$371)</f>
        <v>#N/A</v>
      </c>
      <c r="B301" s="21" t="e">
        <f>INDEX('Members Data'!$B$3:$B$371,MATCH(A301,'Members Data'!$A$3:$A$371,0))</f>
        <v>#N/A</v>
      </c>
      <c r="C301" s="21" t="e">
        <f>INDEX('Members Data'!$C$3:$C$372,MATCH(A301,'Members Data'!$A$3:$A$371,0))</f>
        <v>#N/A</v>
      </c>
      <c r="D301" s="21" t="e">
        <f>INDEX('Members Data'!$D$3:$D$371,MATCH(A301,'Members Data'!$A$3:$A$371,0))</f>
        <v>#N/A</v>
      </c>
      <c r="E301" s="21" t="str">
        <f>IFERROR(INDEX('Ring 2 11,12, 21 - 26'!#REF!,MATCH(A301,'Ring 2 11,12, 21 - 26'!#REF!,0)),"0")</f>
        <v>0</v>
      </c>
      <c r="F301" s="21" t="str">
        <f>IFERROR(INDEX('Ring 2 11,12, 21 - 26'!#REF!,MATCH(A301,'Ring 2 11,12, 21 - 26'!#REF!,0)),"0")</f>
        <v>0</v>
      </c>
      <c r="G301" s="21" t="str">
        <f>IFERROR(INDEX('Ring 2 11,12, 21 - 26'!#REF!,MATCH(A301,'Ring 2 11,12, 21 - 26'!#REF!,0)),"0")</f>
        <v>0</v>
      </c>
      <c r="H301" s="21" t="str">
        <f>IFERROR(INDEX('Ring 3 27 - 41'!#REF!,MATCH(A301,'Ring 3 27 - 41'!#REF!,0)),"0")</f>
        <v>0</v>
      </c>
      <c r="I301" s="21" t="str">
        <f>IFERROR(INDEX('Ring 3 27 - 41'!#REF!,MATCH(A301,'Ring 3 27 - 41'!#REF!,0)),"0")</f>
        <v>0</v>
      </c>
      <c r="J301" s="21" t="str">
        <f>IFERROR(INDEX('Ring 3 27 - 41'!#REF!,MATCH(A301,'Ring 3 27 - 41'!#REF!,0)),"0")</f>
        <v>0</v>
      </c>
      <c r="K301" s="18">
        <f t="shared" si="22"/>
        <v>0</v>
      </c>
      <c r="L301" s="1" cm="1">
        <f t="array" ref="L301">SUMPRODUCT((K301&lt;=$K$4:$K$307)/COUNTIF($K$4:$K$307,$K$4:$K$307))</f>
        <v>0.99999999999999634</v>
      </c>
      <c r="M301">
        <f t="shared" si="23"/>
        <v>0</v>
      </c>
      <c r="N301">
        <f t="shared" si="20"/>
        <v>0.99999999999999634</v>
      </c>
      <c r="O301">
        <f t="shared" si="24"/>
        <v>0</v>
      </c>
      <c r="P301">
        <f t="shared" si="21"/>
        <v>0.99999999999999634</v>
      </c>
    </row>
    <row r="302" spans="1:16" ht="17.399999999999999" x14ac:dyDescent="0.3">
      <c r="A302" s="20" t="e">
        <f t="array" ref="A302">LOOKUP(2,1/(COUNTIF($A$1:A301,'Members Data'!$A$3:$A$371)=0),'Members Data'!$A$3:$A$371)</f>
        <v>#N/A</v>
      </c>
      <c r="B302" s="21" t="e">
        <f>INDEX('Members Data'!$B$3:$B$371,MATCH(A302,'Members Data'!$A$3:$A$371,0))</f>
        <v>#N/A</v>
      </c>
      <c r="C302" s="21" t="e">
        <f>INDEX('Members Data'!$C$3:$C$372,MATCH(A302,'Members Data'!$A$3:$A$371,0))</f>
        <v>#N/A</v>
      </c>
      <c r="D302" s="21" t="e">
        <f>INDEX('Members Data'!$D$3:$D$371,MATCH(A302,'Members Data'!$A$3:$A$371,0))</f>
        <v>#N/A</v>
      </c>
      <c r="E302" s="21" t="str">
        <f>IFERROR(INDEX('Ring 2 11,12, 21 - 26'!#REF!,MATCH(A302,'Ring 2 11,12, 21 - 26'!#REF!,0)),"0")</f>
        <v>0</v>
      </c>
      <c r="F302" s="21" t="str">
        <f>IFERROR(INDEX('Ring 2 11,12, 21 - 26'!#REF!,MATCH(A302,'Ring 2 11,12, 21 - 26'!#REF!,0)),"0")</f>
        <v>0</v>
      </c>
      <c r="G302" s="21" t="str">
        <f>IFERROR(INDEX('Ring 2 11,12, 21 - 26'!#REF!,MATCH(A302,'Ring 2 11,12, 21 - 26'!#REF!,0)),"0")</f>
        <v>0</v>
      </c>
      <c r="H302" s="21" t="str">
        <f>IFERROR(INDEX('Ring 3 27 - 41'!#REF!,MATCH(A302,'Ring 3 27 - 41'!#REF!,0)),"0")</f>
        <v>0</v>
      </c>
      <c r="I302" s="21" t="str">
        <f>IFERROR(INDEX('Ring 3 27 - 41'!#REF!,MATCH(A302,'Ring 3 27 - 41'!#REF!,0)),"0")</f>
        <v>0</v>
      </c>
      <c r="J302" s="21" t="str">
        <f>IFERROR(INDEX('Ring 3 27 - 41'!#REF!,MATCH(A302,'Ring 3 27 - 41'!#REF!,0)),"0")</f>
        <v>0</v>
      </c>
      <c r="K302" s="18">
        <f t="shared" si="22"/>
        <v>0</v>
      </c>
      <c r="L302" s="1" cm="1">
        <f t="array" ref="L302">SUMPRODUCT((K302&lt;=$K$4:$K$307)/COUNTIF($K$4:$K$307,$K$4:$K$307))</f>
        <v>0.99999999999999634</v>
      </c>
      <c r="M302">
        <f t="shared" si="23"/>
        <v>0</v>
      </c>
      <c r="N302">
        <f t="shared" si="20"/>
        <v>0.99999999999999634</v>
      </c>
      <c r="O302">
        <f t="shared" si="24"/>
        <v>0</v>
      </c>
      <c r="P302">
        <f t="shared" si="21"/>
        <v>0.99999999999999634</v>
      </c>
    </row>
    <row r="303" spans="1:16" ht="17.399999999999999" x14ac:dyDescent="0.3">
      <c r="A303" s="20" t="e">
        <f t="array" ref="A303">LOOKUP(2,1/(COUNTIF($A$1:A302,'Members Data'!$A$3:$A$371)=0),'Members Data'!$A$3:$A$371)</f>
        <v>#N/A</v>
      </c>
      <c r="B303" s="21" t="e">
        <f>INDEX('Members Data'!$B$3:$B$371,MATCH(A303,'Members Data'!$A$3:$A$371,0))</f>
        <v>#N/A</v>
      </c>
      <c r="C303" s="21" t="e">
        <f>INDEX('Members Data'!$C$3:$C$372,MATCH(A303,'Members Data'!$A$3:$A$371,0))</f>
        <v>#N/A</v>
      </c>
      <c r="D303" s="21" t="e">
        <f>INDEX('Members Data'!$D$3:$D$371,MATCH(A303,'Members Data'!$A$3:$A$371,0))</f>
        <v>#N/A</v>
      </c>
      <c r="E303" s="21" t="str">
        <f>IFERROR(INDEX('Ring 2 11,12, 21 - 26'!#REF!,MATCH(A303,'Ring 2 11,12, 21 - 26'!#REF!,0)),"0")</f>
        <v>0</v>
      </c>
      <c r="F303" s="21" t="str">
        <f>IFERROR(INDEX('Ring 2 11,12, 21 - 26'!#REF!,MATCH(A303,'Ring 2 11,12, 21 - 26'!#REF!,0)),"0")</f>
        <v>0</v>
      </c>
      <c r="G303" s="21" t="str">
        <f>IFERROR(INDEX('Ring 2 11,12, 21 - 26'!#REF!,MATCH(A303,'Ring 2 11,12, 21 - 26'!#REF!,0)),"0")</f>
        <v>0</v>
      </c>
      <c r="H303" s="21" t="str">
        <f>IFERROR(INDEX('Ring 3 27 - 41'!#REF!,MATCH(A303,'Ring 3 27 - 41'!#REF!,0)),"0")</f>
        <v>0</v>
      </c>
      <c r="I303" s="21" t="str">
        <f>IFERROR(INDEX('Ring 3 27 - 41'!#REF!,MATCH(A303,'Ring 3 27 - 41'!#REF!,0)),"0")</f>
        <v>0</v>
      </c>
      <c r="J303" s="21" t="str">
        <f>IFERROR(INDEX('Ring 3 27 - 41'!#REF!,MATCH(A303,'Ring 3 27 - 41'!#REF!,0)),"0")</f>
        <v>0</v>
      </c>
      <c r="K303" s="18">
        <f t="shared" si="22"/>
        <v>0</v>
      </c>
      <c r="L303" s="1" cm="1">
        <f t="array" ref="L303">SUMPRODUCT((K303&lt;=$K$4:$K$307)/COUNTIF($K$4:$K$307,$K$4:$K$307))</f>
        <v>0.99999999999999634</v>
      </c>
      <c r="M303">
        <f t="shared" si="23"/>
        <v>0</v>
      </c>
      <c r="N303">
        <f t="shared" si="20"/>
        <v>0.99999999999999634</v>
      </c>
      <c r="O303">
        <f t="shared" si="24"/>
        <v>0</v>
      </c>
      <c r="P303">
        <f t="shared" si="21"/>
        <v>0.99999999999999634</v>
      </c>
    </row>
    <row r="304" spans="1:16" ht="17.399999999999999" x14ac:dyDescent="0.3">
      <c r="A304" s="20" t="e">
        <f t="array" ref="A304">LOOKUP(2,1/(COUNTIF($A$1:A303,'Members Data'!$A$3:$A$371)=0),'Members Data'!$A$3:$A$371)</f>
        <v>#N/A</v>
      </c>
      <c r="B304" s="21" t="e">
        <f>INDEX('Members Data'!$B$3:$B$371,MATCH(A304,'Members Data'!$A$3:$A$371,0))</f>
        <v>#N/A</v>
      </c>
      <c r="C304" s="21" t="e">
        <f>INDEX('Members Data'!$C$3:$C$372,MATCH(A304,'Members Data'!$A$3:$A$371,0))</f>
        <v>#N/A</v>
      </c>
      <c r="D304" s="21" t="e">
        <f>INDEX('Members Data'!$D$3:$D$371,MATCH(A304,'Members Data'!$A$3:$A$371,0))</f>
        <v>#N/A</v>
      </c>
      <c r="E304" s="21" t="str">
        <f>IFERROR(INDEX('Ring 2 11,12, 21 - 26'!#REF!,MATCH(A304,'Ring 2 11,12, 21 - 26'!#REF!,0)),"0")</f>
        <v>0</v>
      </c>
      <c r="F304" s="21" t="str">
        <f>IFERROR(INDEX('Ring 2 11,12, 21 - 26'!#REF!,MATCH(A304,'Ring 2 11,12, 21 - 26'!#REF!,0)),"0")</f>
        <v>0</v>
      </c>
      <c r="G304" s="21" t="str">
        <f>IFERROR(INDEX('Ring 2 11,12, 21 - 26'!#REF!,MATCH(A304,'Ring 2 11,12, 21 - 26'!#REF!,0)),"0")</f>
        <v>0</v>
      </c>
      <c r="H304" s="21" t="str">
        <f>IFERROR(INDEX('Ring 3 27 - 41'!#REF!,MATCH(A304,'Ring 3 27 - 41'!#REF!,0)),"0")</f>
        <v>0</v>
      </c>
      <c r="I304" s="21" t="str">
        <f>IFERROR(INDEX('Ring 3 27 - 41'!#REF!,MATCH(A304,'Ring 3 27 - 41'!#REF!,0)),"0")</f>
        <v>0</v>
      </c>
      <c r="J304" s="21" t="str">
        <f>IFERROR(INDEX('Ring 3 27 - 41'!#REF!,MATCH(A304,'Ring 3 27 - 41'!#REF!,0)),"0")</f>
        <v>0</v>
      </c>
      <c r="K304" s="18">
        <f t="shared" si="22"/>
        <v>0</v>
      </c>
      <c r="L304" s="1" cm="1">
        <f t="array" ref="L304">SUMPRODUCT((K304&lt;=$K$4:$K$307)/COUNTIF($K$4:$K$307,$K$4:$K$307))</f>
        <v>0.99999999999999634</v>
      </c>
      <c r="M304">
        <f t="shared" si="23"/>
        <v>0</v>
      </c>
      <c r="N304">
        <f t="shared" si="20"/>
        <v>0.99999999999999634</v>
      </c>
      <c r="O304">
        <f t="shared" si="24"/>
        <v>0</v>
      </c>
      <c r="P304">
        <f t="shared" si="21"/>
        <v>0.99999999999999634</v>
      </c>
    </row>
    <row r="305" spans="1:16" ht="17.399999999999999" x14ac:dyDescent="0.3">
      <c r="A305" s="20" t="e">
        <f t="array" ref="A305">LOOKUP(2,1/(COUNTIF($A$1:A304,'Members Data'!$A$3:$A$371)=0),'Members Data'!$A$3:$A$371)</f>
        <v>#N/A</v>
      </c>
      <c r="B305" s="21" t="e">
        <f>INDEX('Members Data'!$B$3:$B$371,MATCH(A305,'Members Data'!$A$3:$A$371,0))</f>
        <v>#N/A</v>
      </c>
      <c r="C305" s="21" t="e">
        <f>INDEX('Members Data'!$C$3:$C$372,MATCH(A305,'Members Data'!$A$3:$A$371,0))</f>
        <v>#N/A</v>
      </c>
      <c r="D305" s="21" t="e">
        <f>INDEX('Members Data'!$D$3:$D$371,MATCH(A305,'Members Data'!$A$3:$A$371,0))</f>
        <v>#N/A</v>
      </c>
      <c r="E305" s="21" t="str">
        <f>IFERROR(INDEX('Ring 2 11,12, 21 - 26'!#REF!,MATCH(A305,'Ring 2 11,12, 21 - 26'!#REF!,0)),"0")</f>
        <v>0</v>
      </c>
      <c r="F305" s="21" t="str">
        <f>IFERROR(INDEX('Ring 2 11,12, 21 - 26'!#REF!,MATCH(A305,'Ring 2 11,12, 21 - 26'!#REF!,0)),"0")</f>
        <v>0</v>
      </c>
      <c r="G305" s="21" t="str">
        <f>IFERROR(INDEX('Ring 2 11,12, 21 - 26'!#REF!,MATCH(A305,'Ring 2 11,12, 21 - 26'!#REF!,0)),"0")</f>
        <v>0</v>
      </c>
      <c r="H305" s="21" t="str">
        <f>IFERROR(INDEX('Ring 3 27 - 41'!#REF!,MATCH(A305,'Ring 3 27 - 41'!#REF!,0)),"0")</f>
        <v>0</v>
      </c>
      <c r="I305" s="21" t="str">
        <f>IFERROR(INDEX('Ring 3 27 - 41'!#REF!,MATCH(A305,'Ring 3 27 - 41'!#REF!,0)),"0")</f>
        <v>0</v>
      </c>
      <c r="J305" s="21" t="str">
        <f>IFERROR(INDEX('Ring 3 27 - 41'!#REF!,MATCH(A305,'Ring 3 27 - 41'!#REF!,0)),"0")</f>
        <v>0</v>
      </c>
      <c r="K305" s="18">
        <f t="shared" si="22"/>
        <v>0</v>
      </c>
      <c r="L305" s="1" cm="1">
        <f t="array" ref="L305">SUMPRODUCT((K305&lt;=$K$4:$K$307)/COUNTIF($K$4:$K$307,$K$4:$K$307))</f>
        <v>0.99999999999999634</v>
      </c>
      <c r="M305">
        <f t="shared" si="23"/>
        <v>0</v>
      </c>
      <c r="N305">
        <f t="shared" si="20"/>
        <v>0.99999999999999634</v>
      </c>
      <c r="O305">
        <f t="shared" si="24"/>
        <v>0</v>
      </c>
      <c r="P305">
        <f t="shared" si="21"/>
        <v>0.99999999999999634</v>
      </c>
    </row>
    <row r="306" spans="1:16" ht="17.399999999999999" x14ac:dyDescent="0.3">
      <c r="A306" s="20" t="e">
        <f t="array" ref="A306">LOOKUP(2,1/(COUNTIF($A$1:A305,'Members Data'!$A$3:$A$371)=0),'Members Data'!$A$3:$A$371)</f>
        <v>#N/A</v>
      </c>
      <c r="B306" s="21" t="e">
        <f>INDEX('Members Data'!$B$3:$B$371,MATCH(A306,'Members Data'!$A$3:$A$371,0))</f>
        <v>#N/A</v>
      </c>
      <c r="C306" s="21" t="e">
        <f>INDEX('Members Data'!$C$3:$C$372,MATCH(A306,'Members Data'!$A$3:$A$371,0))</f>
        <v>#N/A</v>
      </c>
      <c r="D306" s="21" t="e">
        <f>INDEX('Members Data'!$D$3:$D$371,MATCH(A306,'Members Data'!$A$3:$A$371,0))</f>
        <v>#N/A</v>
      </c>
      <c r="E306" s="21" t="str">
        <f>IFERROR(INDEX('Ring 2 11,12, 21 - 26'!#REF!,MATCH(A306,'Ring 2 11,12, 21 - 26'!#REF!,0)),"0")</f>
        <v>0</v>
      </c>
      <c r="F306" s="21" t="str">
        <f>IFERROR(INDEX('Ring 2 11,12, 21 - 26'!#REF!,MATCH(A306,'Ring 2 11,12, 21 - 26'!#REF!,0)),"0")</f>
        <v>0</v>
      </c>
      <c r="G306" s="21" t="str">
        <f>IFERROR(INDEX('Ring 2 11,12, 21 - 26'!#REF!,MATCH(A306,'Ring 2 11,12, 21 - 26'!#REF!,0)),"0")</f>
        <v>0</v>
      </c>
      <c r="H306" s="21" t="str">
        <f>IFERROR(INDEX('Ring 3 27 - 41'!#REF!,MATCH(A306,'Ring 3 27 - 41'!#REF!,0)),"0")</f>
        <v>0</v>
      </c>
      <c r="I306" s="21" t="str">
        <f>IFERROR(INDEX('Ring 3 27 - 41'!#REF!,MATCH(A306,'Ring 3 27 - 41'!#REF!,0)),"0")</f>
        <v>0</v>
      </c>
      <c r="J306" s="21" t="str">
        <f>IFERROR(INDEX('Ring 3 27 - 41'!#REF!,MATCH(A306,'Ring 3 27 - 41'!#REF!,0)),"0")</f>
        <v>0</v>
      </c>
      <c r="K306" s="18">
        <f t="shared" si="22"/>
        <v>0</v>
      </c>
      <c r="L306" s="1" cm="1">
        <f t="array" ref="L306">SUMPRODUCT((K306&lt;=$K$4:$K$307)/COUNTIF($K$4:$K$307,$K$4:$K$307))</f>
        <v>0.99999999999999634</v>
      </c>
      <c r="M306">
        <f t="shared" si="23"/>
        <v>0</v>
      </c>
      <c r="N306">
        <f t="shared" si="20"/>
        <v>0.99999999999999634</v>
      </c>
      <c r="O306">
        <f t="shared" si="24"/>
        <v>0</v>
      </c>
      <c r="P306">
        <f t="shared" si="21"/>
        <v>0.99999999999999634</v>
      </c>
    </row>
    <row r="307" spans="1:16" ht="17.399999999999999" x14ac:dyDescent="0.3">
      <c r="A307" s="20" t="e">
        <f t="array" ref="A307">LOOKUP(2,1/(COUNTIF($A$1:A306,'Members Data'!$A$3:$A$371)=0),'Members Data'!$A$3:$A$371)</f>
        <v>#N/A</v>
      </c>
      <c r="B307" s="21" t="e">
        <f>INDEX('Members Data'!$B$3:$B$371,MATCH(A307,'Members Data'!$A$3:$A$371,0))</f>
        <v>#N/A</v>
      </c>
      <c r="C307" s="21" t="e">
        <f>INDEX('Members Data'!$C$3:$C$372,MATCH(A307,'Members Data'!$A$3:$A$371,0))</f>
        <v>#N/A</v>
      </c>
      <c r="D307" s="21" t="e">
        <f>INDEX('Members Data'!$D$3:$D$371,MATCH(A307,'Members Data'!$A$3:$A$371,0))</f>
        <v>#N/A</v>
      </c>
      <c r="E307" s="21" t="str">
        <f>IFERROR(INDEX('Ring 2 11,12, 21 - 26'!#REF!,MATCH(A307,'Ring 2 11,12, 21 - 26'!#REF!,0)),"0")</f>
        <v>0</v>
      </c>
      <c r="F307" s="21" t="str">
        <f>IFERROR(INDEX('Ring 2 11,12, 21 - 26'!#REF!,MATCH(A307,'Ring 2 11,12, 21 - 26'!#REF!,0)),"0")</f>
        <v>0</v>
      </c>
      <c r="G307" s="21" t="str">
        <f>IFERROR(INDEX('Ring 2 11,12, 21 - 26'!#REF!,MATCH(A307,'Ring 2 11,12, 21 - 26'!#REF!,0)),"0")</f>
        <v>0</v>
      </c>
      <c r="H307" s="21" t="str">
        <f>IFERROR(INDEX('Ring 3 27 - 41'!#REF!,MATCH(A307,'Ring 3 27 - 41'!#REF!,0)),"0")</f>
        <v>0</v>
      </c>
      <c r="I307" s="21" t="str">
        <f>IFERROR(INDEX('Ring 3 27 - 41'!#REF!,MATCH(A307,'Ring 3 27 - 41'!#REF!,0)),"0")</f>
        <v>0</v>
      </c>
      <c r="J307" s="21" t="str">
        <f>IFERROR(INDEX('Ring 3 27 - 41'!#REF!,MATCH(A307,'Ring 3 27 - 41'!#REF!,0)),"0")</f>
        <v>0</v>
      </c>
      <c r="K307" s="18">
        <f t="shared" si="22"/>
        <v>0</v>
      </c>
      <c r="L307" s="1" cm="1">
        <f t="array" ref="L307">SUMPRODUCT((K307&lt;=$K$4:$K$307)/COUNTIF($K$4:$K$307,$K$4:$K$307))</f>
        <v>0.99999999999999634</v>
      </c>
      <c r="M307">
        <f t="shared" si="23"/>
        <v>0</v>
      </c>
      <c r="N307">
        <f t="shared" si="20"/>
        <v>0.99999999999999634</v>
      </c>
      <c r="O307">
        <f t="shared" si="24"/>
        <v>0</v>
      </c>
      <c r="P307">
        <f t="shared" si="21"/>
        <v>0.99999999999999634</v>
      </c>
    </row>
    <row r="308" spans="1:16" x14ac:dyDescent="0.3">
      <c r="I308" s="21"/>
      <c r="J308" s="21"/>
    </row>
    <row r="309" spans="1:16" x14ac:dyDescent="0.3">
      <c r="I309" s="21"/>
    </row>
    <row r="310" spans="1:16" x14ac:dyDescent="0.3">
      <c r="I310" s="21"/>
    </row>
    <row r="311" spans="1:16" x14ac:dyDescent="0.3">
      <c r="I311" s="21"/>
    </row>
    <row r="312" spans="1:16" x14ac:dyDescent="0.3">
      <c r="I312" s="21"/>
    </row>
  </sheetData>
  <autoFilter ref="A1:P307" xr:uid="{00000000-0001-0000-0800-000000000000}">
    <filterColumn colId="4" showButton="0"/>
    <filterColumn colId="5" showButton="0"/>
    <filterColumn colId="7" showButton="0"/>
    <filterColumn colId="8" showButton="0"/>
  </autoFilter>
  <mergeCells count="8">
    <mergeCell ref="E1:G1"/>
    <mergeCell ref="H1:J1"/>
    <mergeCell ref="S1:U1"/>
    <mergeCell ref="A1:A2"/>
    <mergeCell ref="B1:B2"/>
    <mergeCell ref="C1:C2"/>
    <mergeCell ref="D1:D2"/>
    <mergeCell ref="R1:R2"/>
  </mergeCells>
  <pageMargins left="0.78749999999999998" right="0.78749999999999998" top="0.78749999999999998" bottom="0.78749999999999998" header="0.39374999999999999" footer="0.39374999999999999"/>
  <pageSetup paperSize="9" fitToWidth="0" pageOrder="overThenDown" orientation="portrait"/>
  <extLst>
    <ext uri="smNativeData">
      <pm:sheetPrefs xmlns:pm="smNativeData" day="171190484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Winners</vt:lpstr>
      <vt:lpstr>Members Data</vt:lpstr>
      <vt:lpstr>Workers 1 - 10</vt:lpstr>
      <vt:lpstr>Ring 2 11,12, 21 - 26</vt:lpstr>
      <vt:lpstr>Novelties 13 - 18</vt:lpstr>
      <vt:lpstr>Ring 3 27 - 41</vt:lpstr>
      <vt:lpstr>Ring 4 42 - 55,19,20</vt:lpstr>
      <vt:lpstr>Ridden Ring Overall</vt:lpstr>
      <vt:lpstr>'Ring 2 11,12, 21 - 26'!Print_Area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Sian Darlow</dc:creator>
  <cp:keywords/>
  <dc:description/>
  <cp:lastModifiedBy>Michelle Roberts</cp:lastModifiedBy>
  <cp:revision>0</cp:revision>
  <cp:lastPrinted>2026-06-05T18:54:11Z</cp:lastPrinted>
  <dcterms:created xsi:type="dcterms:W3CDTF">2023-02-13T20:17:29Z</dcterms:created>
  <dcterms:modified xsi:type="dcterms:W3CDTF">2026-07-28T06:40:52Z</dcterms:modified>
</cp:coreProperties>
</file>